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TOTAL 0910" sheetId="1" r:id="rId1"/>
  </sheets>
  <definedNames>
    <definedName name="_xlnm.Print_Area" localSheetId="0">'TOTAL 0910'!$A$1:$N$272</definedName>
    <definedName name="_xlnm.Print_Titles" localSheetId="0">'TOTAL 0910'!$6:$6</definedName>
  </definedNames>
  <calcPr fullCalcOnLoad="1"/>
</workbook>
</file>

<file path=xl/sharedStrings.xml><?xml version="1.0" encoding="utf-8"?>
<sst xmlns="http://schemas.openxmlformats.org/spreadsheetml/2006/main" count="314" uniqueCount="298">
  <si>
    <t>SUPPORTING TABLE E</t>
  </si>
  <si>
    <t>ALL DEPARTMENTS - 2009/2010</t>
  </si>
  <si>
    <t>GFS CLASSIFICATION</t>
  </si>
  <si>
    <t>Finance &amp; Admin</t>
  </si>
  <si>
    <t>Executive &amp;Council</t>
  </si>
  <si>
    <t>Planning &amp; Development</t>
  </si>
  <si>
    <t>Roads &amp; Transport</t>
  </si>
  <si>
    <t>Community &amp; Social Services</t>
  </si>
  <si>
    <t>Public Safety</t>
  </si>
  <si>
    <t>Health</t>
  </si>
  <si>
    <t>Abattoir</t>
  </si>
  <si>
    <t>01</t>
  </si>
  <si>
    <t xml:space="preserve">
VOTE</t>
  </si>
  <si>
    <t>B&amp;T</t>
  </si>
  <si>
    <t>MM</t>
  </si>
  <si>
    <t>CSSS</t>
  </si>
  <si>
    <t>PED</t>
  </si>
  <si>
    <t>ID</t>
  </si>
  <si>
    <t>EMO</t>
  </si>
  <si>
    <t>SDCS</t>
  </si>
  <si>
    <t>FIRE FIGHT.</t>
  </si>
  <si>
    <t>MUN HEALTH</t>
  </si>
  <si>
    <t>ABATTOIR</t>
  </si>
  <si>
    <t>TOTAL</t>
  </si>
  <si>
    <t>08/09</t>
  </si>
  <si>
    <t>INCOME</t>
  </si>
  <si>
    <t>LEVIES</t>
  </si>
  <si>
    <t>SERVICE LEVIES - POST VAT</t>
  </si>
  <si>
    <t>ESTABLISHMENT LEVIES - POST VAT</t>
  </si>
  <si>
    <t>INTEREST ON LEVIES</t>
  </si>
  <si>
    <t>TOTAL LEVIES</t>
  </si>
  <si>
    <t>INTEREST</t>
  </si>
  <si>
    <t>10201</t>
  </si>
  <si>
    <t>INTEREST - CURRENT ACCOUNT</t>
  </si>
  <si>
    <t>10202</t>
  </si>
  <si>
    <t>INTEREST -EXTERNAL INVESTMENTS</t>
  </si>
  <si>
    <t>10210</t>
  </si>
  <si>
    <t>TOTAL INTEREST</t>
  </si>
  <si>
    <t>MISCELLANEOUS INCOME:</t>
  </si>
  <si>
    <t>PROCUREMENT REGISTRATION</t>
  </si>
  <si>
    <t>DONATIONS/SPONSORS</t>
  </si>
  <si>
    <t>MAYOR'S BURSARY GRANT</t>
  </si>
  <si>
    <t>INTERNAL TRANSFERS</t>
  </si>
  <si>
    <t>LG SETA</t>
  </si>
  <si>
    <t>INVESTMENT RECOVERY</t>
  </si>
  <si>
    <t xml:space="preserve">MISCELLANEOUS </t>
  </si>
  <si>
    <t>GAIN ON DISPOSAL OF PPE</t>
  </si>
  <si>
    <t>PUBL CONTR/DONATION PPE</t>
  </si>
  <si>
    <t xml:space="preserve">TENDER DOCUMENT </t>
  </si>
  <si>
    <t>TOTAL MISCELLANEOUS INCOME</t>
  </si>
  <si>
    <t>GRANT INCOME</t>
  </si>
  <si>
    <t>DROUGHT RELIEF</t>
  </si>
  <si>
    <t>MUNICIPAL HEALTH GRANT</t>
  </si>
  <si>
    <t>DBSA GRANT</t>
  </si>
  <si>
    <t>EQUITABLE SHARE</t>
  </si>
  <si>
    <t>LED LEARNERSHIP</t>
  </si>
  <si>
    <t>PUBLIC WORKS PROV GRANT</t>
  </si>
  <si>
    <t>MIG</t>
  </si>
  <si>
    <t>MSIG GRANT</t>
  </si>
  <si>
    <t>MUNICIPAL FINANCE GRANT</t>
  </si>
  <si>
    <t>INTEGRATED TRANSPORT PLAN</t>
  </si>
  <si>
    <t>UMSOBOMVU YOUTH GRANT</t>
  </si>
  <si>
    <t>TRANSITIONAL GRANT</t>
  </si>
  <si>
    <t>10490</t>
  </si>
  <si>
    <t>TOTAL GRANT INCOME</t>
  </si>
  <si>
    <t>FIRE FIGHTING INCOME</t>
  </si>
  <si>
    <t>BELA BELA FIRE INCOME</t>
  </si>
  <si>
    <t>MOGALAKWENA FIRE INCOME</t>
  </si>
  <si>
    <t>MOOKGOPHONG FIRE INCOME</t>
  </si>
  <si>
    <t>THABAZIMBI FIRE INCOME</t>
  </si>
  <si>
    <t>INCOME FIRE FIGHTING</t>
  </si>
  <si>
    <t>INCOME ABATTOIR</t>
  </si>
  <si>
    <t>10801</t>
  </si>
  <si>
    <t>SLAUGHTERING FEE</t>
  </si>
  <si>
    <t>10803</t>
  </si>
  <si>
    <t>FREEZING</t>
  </si>
  <si>
    <t>10804</t>
  </si>
  <si>
    <t>COOLING</t>
  </si>
  <si>
    <t>10805</t>
  </si>
  <si>
    <t>TRIPE AND TROTTERS - SERVICE</t>
  </si>
  <si>
    <t>10806</t>
  </si>
  <si>
    <t>INSPECTION &amp; RE-INSPECTION FEE</t>
  </si>
  <si>
    <t>10808</t>
  </si>
  <si>
    <t>PIG CASINGS - OPERATING ACCOUNT</t>
  </si>
  <si>
    <t>10810</t>
  </si>
  <si>
    <t>TRIPE - COMMISSION</t>
  </si>
  <si>
    <t>10812</t>
  </si>
  <si>
    <t>PAWS - SALES</t>
  </si>
  <si>
    <t>10813</t>
  </si>
  <si>
    <t>RENTALS</t>
  </si>
  <si>
    <t>10814</t>
  </si>
  <si>
    <t>INTEREST DEBTORS</t>
  </si>
  <si>
    <t>RED MEAT LEVIES</t>
  </si>
  <si>
    <t>10899</t>
  </si>
  <si>
    <t>TOTAL INCOME ABATTOIR</t>
  </si>
  <si>
    <t>TOTAL INCOME</t>
  </si>
  <si>
    <t>EXPENDITURE</t>
  </si>
  <si>
    <t>SALARIES OFFICIALS</t>
  </si>
  <si>
    <t>15001</t>
  </si>
  <si>
    <t>SALARIES</t>
  </si>
  <si>
    <t>WAGES - TEMP WORKERS</t>
  </si>
  <si>
    <t>15003</t>
  </si>
  <si>
    <t>PENSION FUND CONTRIBUTIONS</t>
  </si>
  <si>
    <t>15004</t>
  </si>
  <si>
    <t>MEDICAL AID CONTRIBUTIONS</t>
  </si>
  <si>
    <t>15005</t>
  </si>
  <si>
    <t>UNEMPLOYMENT INSURANCE FUND</t>
  </si>
  <si>
    <t>15007</t>
  </si>
  <si>
    <t>PROVIDENT FUND</t>
  </si>
  <si>
    <t>15008</t>
  </si>
  <si>
    <t>HOUSING SUBSIDY</t>
  </si>
  <si>
    <t>15009</t>
  </si>
  <si>
    <t>TRAVELING ALLOWANCES</t>
  </si>
  <si>
    <t>15011</t>
  </si>
  <si>
    <t>OVERTIME ALLOWANCES</t>
  </si>
  <si>
    <t>PROTECTIVE CLOTHING</t>
  </si>
  <si>
    <t>15014</t>
  </si>
  <si>
    <t>CONTINUED MEMBERS</t>
  </si>
  <si>
    <t>15016</t>
  </si>
  <si>
    <t>SALGBC (INDUST. COUNCIL CONTR)</t>
  </si>
  <si>
    <t>15017</t>
  </si>
  <si>
    <t>WORKMENS COMPENSATION</t>
  </si>
  <si>
    <t>PROVISION FOR PERFORMANCE BONUS</t>
  </si>
  <si>
    <t>15021</t>
  </si>
  <si>
    <t>PROVISION FOR LEAVE</t>
  </si>
  <si>
    <t>Not included in Table B</t>
  </si>
  <si>
    <t>15022</t>
  </si>
  <si>
    <t>SKILLS DEVELOPMENT LEVY</t>
  </si>
  <si>
    <t>CELL PHONE ALLOWANCE</t>
  </si>
  <si>
    <t>15029</t>
  </si>
  <si>
    <t>TOTAL SALARIES OFFICIALS</t>
  </si>
  <si>
    <t>Salaries % of OPEX</t>
  </si>
  <si>
    <t xml:space="preserve"> </t>
  </si>
  <si>
    <t>SALARIES COUNCILLORS</t>
  </si>
  <si>
    <t>15031</t>
  </si>
  <si>
    <t>SALARIES: FULL TIME CLLRS</t>
  </si>
  <si>
    <t>15032</t>
  </si>
  <si>
    <t>PEN.FUND CONTR FULL TIME CLLRS</t>
  </si>
  <si>
    <t>15033</t>
  </si>
  <si>
    <t>MED.AID CONTR. FULL TIME CLLRS</t>
  </si>
  <si>
    <t>15034</t>
  </si>
  <si>
    <t>TRAVEL. ALLOW. FULL TIME CLLRS</t>
  </si>
  <si>
    <t>15035</t>
  </si>
  <si>
    <t>CELL PHONE ALLOWANCE FULL TIME CLLRS</t>
  </si>
  <si>
    <t>15036</t>
  </si>
  <si>
    <t>HOUSING SUB. FULL TIME CLLRS</t>
  </si>
  <si>
    <t>15037</t>
  </si>
  <si>
    <t>SALARIES : PART TIME COUNCILLORS</t>
  </si>
  <si>
    <t>15038</t>
  </si>
  <si>
    <t>PEN.FUND CONTR. PART TIME CLLRS</t>
  </si>
  <si>
    <t>15039</t>
  </si>
  <si>
    <t>MED.AID.CONTR. PART TIME CLLRS</t>
  </si>
  <si>
    <t>15040</t>
  </si>
  <si>
    <t>TRAVEL ALLOW. PART TIME CLLRS</t>
  </si>
  <si>
    <t>15041</t>
  </si>
  <si>
    <t>OTHER ALLOW. PART TIME CLLRS</t>
  </si>
  <si>
    <t>15042</t>
  </si>
  <si>
    <t>SKILLS DEV FULL TIME CLLRS</t>
  </si>
  <si>
    <t>15043</t>
  </si>
  <si>
    <t>SKILLS DEV PART TIME CLLRS</t>
  </si>
  <si>
    <t>15044</t>
  </si>
  <si>
    <t>CELL PHONE ALLOWANCE PART TIME CLLRS</t>
  </si>
  <si>
    <t>UIF FULL TIME CLLRS</t>
  </si>
  <si>
    <t>15090</t>
  </si>
  <si>
    <t>TOTAL SALARIES COUNCILLORS</t>
  </si>
  <si>
    <t>EXPENDITURE - GENERAL:</t>
  </si>
  <si>
    <t>ADVERTISING</t>
  </si>
  <si>
    <t>PRINTING &amp; STATIONARY</t>
  </si>
  <si>
    <t>ADMIN COSTS</t>
  </si>
  <si>
    <t>DELEGATION EXPENSES</t>
  </si>
  <si>
    <t>DELEGATION EXPENSES - CLLRS</t>
  </si>
  <si>
    <t>ADVERTISING - PROCUREMENT</t>
  </si>
  <si>
    <t>BANK CHARGES</t>
  </si>
  <si>
    <t>BOOKS AND SUBSCRIPTIONS</t>
  </si>
  <si>
    <t>CELLPHONE EXPENDITURE</t>
  </si>
  <si>
    <t>AUDIT COMMITTEE</t>
  </si>
  <si>
    <t>DEBTOR COLLECT. COMMISSION</t>
  </si>
  <si>
    <t>REMUNERATION COMMITTEE</t>
  </si>
  <si>
    <t>MISCELLANEOUS EXPENDITURE</t>
  </si>
  <si>
    <t>PROFESSIONAL SERVICES</t>
  </si>
  <si>
    <t>STRATEGIC WORKSHOP</t>
  </si>
  <si>
    <t>UMSOBOMVU YOUTH EXPENDITURE</t>
  </si>
  <si>
    <t>MUNICIPAL SERVICES</t>
  </si>
  <si>
    <t>VEHICLE LOAN WRITTEN OFF</t>
  </si>
  <si>
    <t>RENTAL MAYORAL HOUSE</t>
  </si>
  <si>
    <t>RENTAL - PHOTOCOPIER</t>
  </si>
  <si>
    <t>RENTAL - BUILDINGS</t>
  </si>
  <si>
    <t>FINANCE MANAGEMENT GRANT - GENERAL</t>
  </si>
  <si>
    <t>HEALHT SUMMIT</t>
  </si>
  <si>
    <t>MEMBERSHIP FEES - OFFICIALS</t>
  </si>
  <si>
    <t>MEMBERSHIP FEES - COUNCIL (SALGA)</t>
  </si>
  <si>
    <t>CLEANSING AND MATERIAL</t>
  </si>
  <si>
    <t>TOOLS &amp; KITS</t>
  </si>
  <si>
    <t>RESETTLEMENT</t>
  </si>
  <si>
    <t>TRAINING COUNCILLORS</t>
  </si>
  <si>
    <t>ENTERTAINMENT - MM</t>
  </si>
  <si>
    <t>ENTERTAINMENT MAYOR</t>
  </si>
  <si>
    <t>ENTERTAINMENT MEETINGS</t>
  </si>
  <si>
    <t>ENTERTAINMENT - SPEAKER</t>
  </si>
  <si>
    <t>PROVISION FOR BAD DEBT</t>
  </si>
  <si>
    <t>TRAINING</t>
  </si>
  <si>
    <t>JOB EVALUATION</t>
  </si>
  <si>
    <t>AUDIT FEES</t>
  </si>
  <si>
    <t>ENTERTAINMENT - HEADS OF DEPTS</t>
  </si>
  <si>
    <t>ENTERTAINMENT OFFICES</t>
  </si>
  <si>
    <t>POSTAGE</t>
  </si>
  <si>
    <t>PROGRAMMING</t>
  </si>
  <si>
    <t>ASSETS VERIFICATION</t>
  </si>
  <si>
    <t>IT SERVICES</t>
  </si>
  <si>
    <t>S &amp; T - SPEAKER</t>
  </si>
  <si>
    <t>LEGAL SERVICES</t>
  </si>
  <si>
    <t>S &amp; T - OFFICIALS/DC</t>
  </si>
  <si>
    <t>S &amp; T - MAYOR</t>
  </si>
  <si>
    <t>S &amp; T - COUNCIL MEMBERS</t>
  </si>
  <si>
    <t>MSIG EXPENDITURE</t>
  </si>
  <si>
    <t>SPORTS ASSEMBLY EVENT</t>
  </si>
  <si>
    <t>S &amp; T - TRADITIONAL LEADERS</t>
  </si>
  <si>
    <t>TRADITIONAL LEADERS</t>
  </si>
  <si>
    <t>VIP SECURITY</t>
  </si>
  <si>
    <t>EPWP COORDINATION</t>
  </si>
  <si>
    <t>ELECTRICITY COORDINATION</t>
  </si>
  <si>
    <t>WATER &amp; SANITATION COORDINATION</t>
  </si>
  <si>
    <t>TELEPHONE EXPENSES</t>
  </si>
  <si>
    <t>COORDINATING COMMITTEES</t>
  </si>
  <si>
    <t>DONOR FUNDING</t>
  </si>
  <si>
    <t>LOSS ON DISPOSAL OF PPE</t>
  </si>
  <si>
    <t>PMS REVIEW</t>
  </si>
  <si>
    <t>INSURANCE - EXCESS PAYMENT</t>
  </si>
  <si>
    <t>INSURANCE PREMIUMS</t>
  </si>
  <si>
    <t>VEHICLE COSTS</t>
  </si>
  <si>
    <t>SECURITY</t>
  </si>
  <si>
    <t>LONG SERVICE AWARDS</t>
  </si>
  <si>
    <t>MEAT INSPECTION</t>
  </si>
  <si>
    <t>REINSPECTION</t>
  </si>
  <si>
    <t>PROJECT EXPENDITURE</t>
  </si>
  <si>
    <t>PROJECT EXPENDITURE - ROLL OVER</t>
  </si>
  <si>
    <t>SAMPLING &amp; TESTING</t>
  </si>
  <si>
    <t>RATINGS</t>
  </si>
  <si>
    <t>BURSARIES</t>
  </si>
  <si>
    <t>CONSUMABLES</t>
  </si>
  <si>
    <t>DEPRECIATION</t>
  </si>
  <si>
    <t>DISASTER MANAGEMENT</t>
  </si>
  <si>
    <t>TRANSPORT PLAANING</t>
  </si>
  <si>
    <t>YOUTH DEVELOPMENT</t>
  </si>
  <si>
    <t>GENDER</t>
  </si>
  <si>
    <t>HIV/AIDS</t>
  </si>
  <si>
    <t>SPORT ART &amp; CULTURE</t>
  </si>
  <si>
    <t>DISABLED</t>
  </si>
  <si>
    <t>COMMUNITY PARTICIPATION</t>
  </si>
  <si>
    <t>DISCRETIONARY FUND</t>
  </si>
  <si>
    <t>RELIEF OF SOCIAL DISTRESS</t>
  </si>
  <si>
    <t>DISTR LEARNING NETWORK</t>
  </si>
  <si>
    <t>MARKETING &amp; PROMOTION</t>
  </si>
  <si>
    <t>DAMAGED MEAT CLAIMS</t>
  </si>
  <si>
    <t>MIG PROJECT EXPENDITURE</t>
  </si>
  <si>
    <t>OPERATIONAL COSTS - WEDA</t>
  </si>
  <si>
    <t>ANNUAL REPORT</t>
  </si>
  <si>
    <t>TWINNING AGREEMENTS - INTERNATIONAL</t>
  </si>
  <si>
    <t>EMPLOYEE ASSISTANCE PROGRAM</t>
  </si>
  <si>
    <t>MAYOR'S AWARDS</t>
  </si>
  <si>
    <t>STATE OF THE DISTRICT ADDRESS/BUDGET</t>
  </si>
  <si>
    <t>VECTOR CONTROL</t>
  </si>
  <si>
    <t>SECURITY ABATTOIR</t>
  </si>
  <si>
    <t>WILDLIFE EXPO</t>
  </si>
  <si>
    <t>EXECUTIVE MAYOR'S GOLF CHALLENGE</t>
  </si>
  <si>
    <t>DISASTER MNG CENTRE - MODIMOLLE</t>
  </si>
  <si>
    <t>DISASTER MNG CENTRE - LEPHALALE</t>
  </si>
  <si>
    <t>HEALTH &amp; HYGIENE EDUCATION</t>
  </si>
  <si>
    <t>15999</t>
  </si>
  <si>
    <t>TOTAL GENERAL EXPENSES</t>
  </si>
  <si>
    <t>EXPENDITURE-REPAIRS &amp; MAINT.</t>
  </si>
  <si>
    <t>BUILDINGS</t>
  </si>
  <si>
    <t>OFFICE EQUIPMENT</t>
  </si>
  <si>
    <t>FURNITURE &amp; ACCESSORIES</t>
  </si>
  <si>
    <t>NETWORK - WATER &amp; ELECTRICITY</t>
  </si>
  <si>
    <t>COMPUTER EQUIPMENT</t>
  </si>
  <si>
    <t>CELLPHONES</t>
  </si>
  <si>
    <t>VEHICLES</t>
  </si>
  <si>
    <t>MACHINES/PUMPS/SEWERAGE SYSTEM</t>
  </si>
  <si>
    <t>CUTLERY</t>
  </si>
  <si>
    <t>TOTAL REPAIRS &amp; MAINTENANCE</t>
  </si>
  <si>
    <t>STATIONERY</t>
  </si>
  <si>
    <t>CELLPHONE EXPENSES</t>
  </si>
  <si>
    <t>CLEANING MATERIAL</t>
  </si>
  <si>
    <t>TELEPHONE</t>
  </si>
  <si>
    <t>EXPENDITURE: MODIMOLLE DC</t>
  </si>
  <si>
    <t>EXPENDITURE: LEPHALALE DC</t>
  </si>
  <si>
    <t>FIRE FIGHTING</t>
  </si>
  <si>
    <t>BELA BELA TOTAL EXPENDITURE</t>
  </si>
  <si>
    <t>LEPHALLALE TOTAL EXPENDITURE</t>
  </si>
  <si>
    <t>MODIMOLLE TOTAL EXPENDITURE</t>
  </si>
  <si>
    <t>MOGALAKWENA TOTAL EXPENDITURE</t>
  </si>
  <si>
    <t>MOOKGOPHONG TOTAL EXPENDITURE</t>
  </si>
  <si>
    <t>THABAZIMBI TOTAL EXPENDITURE</t>
  </si>
  <si>
    <t>TOTAL FIRE FIGHTING EXPENDITURE</t>
  </si>
  <si>
    <t>TOTAL EXPENDITURE</t>
  </si>
  <si>
    <t>NETT SURPLUS/(DEFICIT)</t>
  </si>
  <si>
    <t>VUNA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</si>
</sst>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0"/>
    <numFmt numFmtId="165" formatCode="_ * #,##0_ ;_ * \-#,##0_ ;_ * &quot;-&quot;??_ ;_ @_ 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u val="single"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wrapText="1"/>
    </xf>
    <xf numFmtId="165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8" fillId="0" borderId="11" xfId="42" applyNumberFormat="1" applyFont="1" applyFill="1" applyBorder="1" applyAlignment="1">
      <alignment horizontal="right" wrapText="1"/>
    </xf>
    <xf numFmtId="165" fontId="8" fillId="0" borderId="12" xfId="42" applyNumberFormat="1" applyFont="1" applyFill="1" applyBorder="1" applyAlignment="1">
      <alignment horizontal="right" wrapText="1"/>
    </xf>
    <xf numFmtId="0" fontId="8" fillId="0" borderId="10" xfId="61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165" fontId="8" fillId="0" borderId="10" xfId="42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65" fontId="8" fillId="0" borderId="13" xfId="42" applyNumberFormat="1" applyFont="1" applyFill="1" applyBorder="1" applyAlignment="1">
      <alignment horizontal="right" wrapText="1"/>
    </xf>
    <xf numFmtId="165" fontId="8" fillId="0" borderId="14" xfId="42" applyNumberFormat="1" applyFont="1" applyFill="1" applyBorder="1" applyAlignment="1">
      <alignment horizontal="right" wrapText="1"/>
    </xf>
    <xf numFmtId="165" fontId="3" fillId="0" borderId="13" xfId="42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left" wrapText="1"/>
    </xf>
    <xf numFmtId="165" fontId="3" fillId="0" borderId="11" xfId="42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16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5" fontId="0" fillId="0" borderId="13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65" fontId="7" fillId="0" borderId="17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5" fontId="5" fillId="0" borderId="17" xfId="42" applyNumberFormat="1" applyFont="1" applyFill="1" applyBorder="1" applyAlignment="1">
      <alignment horizontal="right" wrapText="1"/>
    </xf>
    <xf numFmtId="165" fontId="8" fillId="0" borderId="18" xfId="42" applyNumberFormat="1" applyFont="1" applyFill="1" applyBorder="1" applyAlignment="1">
      <alignment horizontal="right" wrapText="1"/>
    </xf>
    <xf numFmtId="165" fontId="8" fillId="0" borderId="19" xfId="42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4" xfId="42" applyNumberFormat="1" applyFont="1" applyFill="1" applyBorder="1" applyAlignment="1">
      <alignment/>
    </xf>
    <xf numFmtId="165" fontId="6" fillId="0" borderId="17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 quotePrefix="1">
      <alignment wrapText="1"/>
    </xf>
    <xf numFmtId="0" fontId="8" fillId="0" borderId="10" xfId="0" applyFont="1" applyFill="1" applyBorder="1" applyAlignment="1" quotePrefix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left"/>
    </xf>
    <xf numFmtId="165" fontId="3" fillId="0" borderId="20" xfId="42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wrapText="1"/>
    </xf>
    <xf numFmtId="165" fontId="5" fillId="0" borderId="18" xfId="42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65" fontId="10" fillId="0" borderId="11" xfId="42" applyNumberFormat="1" applyFont="1" applyFill="1" applyBorder="1" applyAlignment="1">
      <alignment horizontal="right" wrapText="1"/>
    </xf>
    <xf numFmtId="165" fontId="7" fillId="0" borderId="0" xfId="42" applyNumberFormat="1" applyFont="1" applyFill="1" applyAlignment="1">
      <alignment/>
    </xf>
    <xf numFmtId="166" fontId="6" fillId="0" borderId="0" xfId="64" applyNumberFormat="1" applyFont="1" applyFill="1" applyAlignment="1">
      <alignment/>
    </xf>
    <xf numFmtId="165" fontId="6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9" xfId="0" applyFont="1" applyFill="1" applyBorder="1" applyAlignment="1">
      <alignment wrapText="1"/>
    </xf>
    <xf numFmtId="166" fontId="7" fillId="0" borderId="0" xfId="64" applyNumberFormat="1" applyFont="1" applyFill="1" applyAlignment="1">
      <alignment/>
    </xf>
    <xf numFmtId="9" fontId="6" fillId="0" borderId="0" xfId="64" applyFont="1" applyFill="1" applyAlignment="1">
      <alignment/>
    </xf>
    <xf numFmtId="165" fontId="0" fillId="0" borderId="12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7" fillId="0" borderId="18" xfId="42" applyNumberFormat="1" applyFont="1" applyFill="1" applyBorder="1" applyAlignment="1">
      <alignment/>
    </xf>
    <xf numFmtId="165" fontId="6" fillId="0" borderId="19" xfId="42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165" fontId="8" fillId="0" borderId="21" xfId="42" applyNumberFormat="1" applyFont="1" applyFill="1" applyBorder="1" applyAlignment="1">
      <alignment horizontal="right" wrapText="1"/>
    </xf>
    <xf numFmtId="165" fontId="8" fillId="0" borderId="22" xfId="42" applyNumberFormat="1" applyFont="1" applyFill="1" applyBorder="1" applyAlignment="1">
      <alignment horizontal="right" wrapText="1"/>
    </xf>
    <xf numFmtId="165" fontId="3" fillId="0" borderId="10" xfId="48" applyNumberFormat="1" applyFont="1" applyFill="1" applyBorder="1" applyAlignment="1">
      <alignment/>
    </xf>
    <xf numFmtId="165" fontId="3" fillId="0" borderId="19" xfId="48" applyNumberFormat="1" applyFont="1" applyFill="1" applyBorder="1" applyAlignment="1">
      <alignment/>
    </xf>
    <xf numFmtId="165" fontId="8" fillId="0" borderId="20" xfId="42" applyNumberFormat="1" applyFont="1" applyFill="1" applyBorder="1" applyAlignment="1">
      <alignment horizontal="right" wrapText="1"/>
    </xf>
    <xf numFmtId="0" fontId="5" fillId="0" borderId="10" xfId="0" applyFont="1" applyFill="1" applyBorder="1" applyAlignment="1" quotePrefix="1">
      <alignment horizontal="left" wrapText="1"/>
    </xf>
    <xf numFmtId="165" fontId="5" fillId="0" borderId="23" xfId="42" applyNumberFormat="1" applyFont="1" applyFill="1" applyBorder="1" applyAlignment="1">
      <alignment horizontal="right" wrapText="1"/>
    </xf>
    <xf numFmtId="165" fontId="5" fillId="0" borderId="19" xfId="42" applyNumberFormat="1" applyFont="1" applyFill="1" applyBorder="1" applyAlignment="1">
      <alignment horizontal="right" wrapText="1"/>
    </xf>
    <xf numFmtId="165" fontId="5" fillId="0" borderId="10" xfId="48" applyNumberFormat="1" applyFont="1" applyFill="1" applyBorder="1" applyAlignment="1">
      <alignment wrapText="1"/>
    </xf>
    <xf numFmtId="165" fontId="8" fillId="0" borderId="10" xfId="48" applyNumberFormat="1" applyFont="1" applyFill="1" applyBorder="1" applyAlignment="1">
      <alignment wrapText="1"/>
    </xf>
    <xf numFmtId="165" fontId="0" fillId="0" borderId="14" xfId="42" applyNumberFormat="1" applyFont="1" applyFill="1" applyBorder="1" applyAlignment="1">
      <alignment/>
    </xf>
    <xf numFmtId="165" fontId="7" fillId="0" borderId="23" xfId="42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165" fontId="3" fillId="0" borderId="17" xfId="42" applyNumberFormat="1" applyFont="1" applyFill="1" applyBorder="1" applyAlignment="1">
      <alignment/>
    </xf>
    <xf numFmtId="165" fontId="6" fillId="0" borderId="18" xfId="42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165" fontId="11" fillId="0" borderId="18" xfId="42" applyNumberFormat="1" applyFont="1" applyFill="1" applyBorder="1" applyAlignment="1">
      <alignment horizontal="right" wrapText="1"/>
    </xf>
    <xf numFmtId="165" fontId="6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165" fontId="5" fillId="0" borderId="11" xfId="42" applyNumberFormat="1" applyFont="1" applyFill="1" applyBorder="1" applyAlignment="1">
      <alignment horizontal="right" wrapText="1"/>
    </xf>
    <xf numFmtId="165" fontId="5" fillId="0" borderId="10" xfId="42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/>
    </xf>
    <xf numFmtId="165" fontId="11" fillId="0" borderId="11" xfId="42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165" fontId="0" fillId="0" borderId="0" xfId="42" applyNumberFormat="1" applyFont="1" applyFill="1" applyAlignment="1">
      <alignment/>
    </xf>
    <xf numFmtId="165" fontId="3" fillId="0" borderId="0" xfId="42" applyNumberFormat="1" applyFont="1" applyFill="1" applyAlignment="1">
      <alignment/>
    </xf>
    <xf numFmtId="0" fontId="9" fillId="0" borderId="10" xfId="0" applyFont="1" applyFill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2" xfId="46"/>
    <cellStyle name="Comma 2 2" xfId="47"/>
    <cellStyle name="Comma 3" xfId="48"/>
    <cellStyle name="Comma 4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Percent 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94</xdr:row>
      <xdr:rowOff>95250</xdr:rowOff>
    </xdr:from>
    <xdr:to>
      <xdr:col>15</xdr:col>
      <xdr:colOff>409575</xdr:colOff>
      <xdr:row>112</xdr:row>
      <xdr:rowOff>85725</xdr:rowOff>
    </xdr:to>
    <xdr:sp>
      <xdr:nvSpPr>
        <xdr:cNvPr id="1" name="Right Brace 1"/>
        <xdr:cNvSpPr>
          <a:spLocks/>
        </xdr:cNvSpPr>
      </xdr:nvSpPr>
      <xdr:spPr>
        <a:xfrm>
          <a:off x="13344525" y="15792450"/>
          <a:ext cx="352425" cy="3200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0"/>
  <sheetViews>
    <sheetView tabSelected="1" zoomScalePageLayoutView="0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8" sqref="G48"/>
    </sheetView>
  </sheetViews>
  <sheetFormatPr defaultColWidth="9.140625" defaultRowHeight="12.75"/>
  <cols>
    <col min="1" max="1" width="3.421875" style="9" customWidth="1"/>
    <col min="2" max="2" width="6.00390625" style="16" bestFit="1" customWidth="1"/>
    <col min="3" max="3" width="33.7109375" style="9" customWidth="1"/>
    <col min="4" max="4" width="12.421875" style="9" customWidth="1"/>
    <col min="5" max="5" width="12.140625" style="9" bestFit="1" customWidth="1"/>
    <col min="6" max="6" width="13.421875" style="9" bestFit="1" customWidth="1"/>
    <col min="7" max="7" width="14.8515625" style="15" bestFit="1" customWidth="1"/>
    <col min="8" max="8" width="12.140625" style="15" bestFit="1" customWidth="1"/>
    <col min="9" max="9" width="13.421875" style="15" bestFit="1" customWidth="1"/>
    <col min="10" max="10" width="14.57421875" style="15" bestFit="1" customWidth="1"/>
    <col min="11" max="11" width="13.421875" style="15" bestFit="1" customWidth="1"/>
    <col min="12" max="12" width="12.57421875" style="15" bestFit="1" customWidth="1"/>
    <col min="13" max="13" width="12.140625" style="15" bestFit="1" customWidth="1"/>
    <col min="14" max="14" width="13.7109375" style="15" bestFit="1" customWidth="1"/>
    <col min="15" max="15" width="11.28125" style="9" bestFit="1" customWidth="1"/>
    <col min="16" max="16" width="7.28125" style="9" bestFit="1" customWidth="1"/>
    <col min="17" max="17" width="4.57421875" style="9" bestFit="1" customWidth="1"/>
    <col min="18" max="16384" width="9.140625" style="9" customWidth="1"/>
  </cols>
  <sheetData>
    <row r="2" ht="18">
      <c r="C2" s="17" t="s">
        <v>0</v>
      </c>
    </row>
    <row r="3" ht="18">
      <c r="C3" s="17" t="s">
        <v>1</v>
      </c>
    </row>
    <row r="4" ht="18.75" thickBot="1">
      <c r="C4" s="17"/>
    </row>
    <row r="5" spans="3:13" ht="45.75" thickBot="1">
      <c r="C5" s="18" t="s">
        <v>2</v>
      </c>
      <c r="D5" s="18" t="s">
        <v>3</v>
      </c>
      <c r="E5" s="18" t="s">
        <v>4</v>
      </c>
      <c r="F5" s="18" t="s">
        <v>3</v>
      </c>
      <c r="G5" s="18" t="s">
        <v>5</v>
      </c>
      <c r="H5" s="18" t="s">
        <v>6</v>
      </c>
      <c r="I5" s="18" t="s">
        <v>4</v>
      </c>
      <c r="J5" s="18" t="s">
        <v>7</v>
      </c>
      <c r="K5" s="18" t="s">
        <v>8</v>
      </c>
      <c r="L5" s="18" t="s">
        <v>9</v>
      </c>
      <c r="M5" s="19" t="s">
        <v>10</v>
      </c>
    </row>
    <row r="6" spans="2:15" s="26" customFormat="1" ht="24">
      <c r="B6" s="20" t="s">
        <v>11</v>
      </c>
      <c r="C6" s="21" t="s">
        <v>12</v>
      </c>
      <c r="D6" s="22" t="s">
        <v>13</v>
      </c>
      <c r="E6" s="21" t="s">
        <v>14</v>
      </c>
      <c r="F6" s="21" t="s">
        <v>15</v>
      </c>
      <c r="G6" s="23" t="s">
        <v>16</v>
      </c>
      <c r="H6" s="23" t="s">
        <v>17</v>
      </c>
      <c r="I6" s="23" t="s">
        <v>18</v>
      </c>
      <c r="J6" s="23" t="s">
        <v>19</v>
      </c>
      <c r="K6" s="23" t="s">
        <v>20</v>
      </c>
      <c r="L6" s="23" t="s">
        <v>21</v>
      </c>
      <c r="M6" s="23" t="s">
        <v>22</v>
      </c>
      <c r="N6" s="24" t="s">
        <v>23</v>
      </c>
      <c r="O6" s="25" t="s">
        <v>24</v>
      </c>
    </row>
    <row r="7" spans="2:14" ht="12.75">
      <c r="B7" s="1"/>
      <c r="C7" s="27"/>
      <c r="D7" s="28"/>
      <c r="E7" s="29"/>
      <c r="F7" s="29"/>
      <c r="G7" s="2"/>
      <c r="H7" s="2"/>
      <c r="I7" s="2"/>
      <c r="J7" s="2"/>
      <c r="K7" s="2"/>
      <c r="L7" s="2"/>
      <c r="M7" s="2"/>
      <c r="N7" s="2"/>
    </row>
    <row r="8" spans="2:14" ht="12.75">
      <c r="B8" s="95" t="s">
        <v>25</v>
      </c>
      <c r="C8" s="95"/>
      <c r="D8" s="28"/>
      <c r="E8" s="29"/>
      <c r="F8" s="29"/>
      <c r="G8" s="2"/>
      <c r="H8" s="2"/>
      <c r="I8" s="2"/>
      <c r="J8" s="2"/>
      <c r="K8" s="2"/>
      <c r="L8" s="2"/>
      <c r="M8" s="2"/>
      <c r="N8" s="2"/>
    </row>
    <row r="9" spans="2:14" ht="12.75">
      <c r="B9" s="1"/>
      <c r="C9" s="27"/>
      <c r="D9" s="28"/>
      <c r="E9" s="29"/>
      <c r="F9" s="29"/>
      <c r="G9" s="2"/>
      <c r="H9" s="2"/>
      <c r="I9" s="2"/>
      <c r="J9" s="2"/>
      <c r="K9" s="2"/>
      <c r="L9" s="2"/>
      <c r="M9" s="2"/>
      <c r="N9" s="2"/>
    </row>
    <row r="10" spans="2:14" ht="12.75">
      <c r="B10" s="1">
        <v>10100</v>
      </c>
      <c r="C10" s="3" t="s">
        <v>26</v>
      </c>
      <c r="D10" s="28"/>
      <c r="E10" s="29"/>
      <c r="F10" s="29"/>
      <c r="G10" s="2"/>
      <c r="H10" s="2"/>
      <c r="I10" s="2"/>
      <c r="J10" s="2"/>
      <c r="K10" s="2"/>
      <c r="L10" s="2"/>
      <c r="M10" s="2"/>
      <c r="N10" s="2"/>
    </row>
    <row r="11" spans="2:14" ht="12.75">
      <c r="B11" s="1">
        <v>10102</v>
      </c>
      <c r="C11" s="3" t="s">
        <v>27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">
        <f>SUM(D11:M11)</f>
        <v>0</v>
      </c>
    </row>
    <row r="12" spans="2:14" ht="12.75">
      <c r="B12" s="1">
        <v>10104</v>
      </c>
      <c r="C12" s="3" t="s">
        <v>28</v>
      </c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">
        <f>SUM(D12:M12)</f>
        <v>0</v>
      </c>
    </row>
    <row r="13" spans="2:14" ht="13.5" thickBot="1">
      <c r="B13" s="1">
        <v>10106</v>
      </c>
      <c r="C13" s="3" t="s">
        <v>29</v>
      </c>
      <c r="D13" s="28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12">
        <f>SUM(D13:M13)</f>
        <v>0</v>
      </c>
    </row>
    <row r="14" spans="2:14" s="35" customFormat="1" ht="12.75">
      <c r="B14" s="32">
        <v>10110</v>
      </c>
      <c r="C14" s="33" t="s">
        <v>30</v>
      </c>
      <c r="D14" s="34">
        <f>SUM(D11:D13)</f>
        <v>0</v>
      </c>
      <c r="E14" s="34">
        <f aca="true" t="shared" si="0" ref="E14:M14">SUM(E11:E13)</f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>SUM(N11:N13)</f>
        <v>0</v>
      </c>
    </row>
    <row r="15" spans="2:14" ht="12.75">
      <c r="B15" s="1"/>
      <c r="C15" s="3"/>
      <c r="D15" s="28"/>
      <c r="E15" s="29"/>
      <c r="F15" s="29"/>
      <c r="G15" s="2"/>
      <c r="H15" s="2"/>
      <c r="I15" s="2"/>
      <c r="J15" s="2"/>
      <c r="K15" s="2"/>
      <c r="L15" s="2"/>
      <c r="M15" s="2"/>
      <c r="N15" s="2"/>
    </row>
    <row r="16" spans="2:14" ht="12.75">
      <c r="B16" s="1">
        <v>10200</v>
      </c>
      <c r="C16" s="3" t="s">
        <v>31</v>
      </c>
      <c r="D16" s="28"/>
      <c r="E16" s="29"/>
      <c r="F16" s="29"/>
      <c r="G16" s="2"/>
      <c r="H16" s="2"/>
      <c r="I16" s="2"/>
      <c r="J16" s="2"/>
      <c r="K16" s="2"/>
      <c r="L16" s="2"/>
      <c r="M16" s="2"/>
      <c r="N16" s="2">
        <f>SUM(D16:M16)</f>
        <v>0</v>
      </c>
    </row>
    <row r="17" spans="2:14" ht="12.75">
      <c r="B17" s="1" t="s">
        <v>32</v>
      </c>
      <c r="C17" s="7" t="s">
        <v>33</v>
      </c>
      <c r="D17" s="4">
        <v>700000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">
        <f>SUM(D17:M17)</f>
        <v>700000</v>
      </c>
    </row>
    <row r="18" spans="2:14" ht="13.5" thickBot="1">
      <c r="B18" s="1" t="s">
        <v>34</v>
      </c>
      <c r="C18" s="7" t="s">
        <v>35</v>
      </c>
      <c r="D18" s="4">
        <v>9500000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2">
        <f>SUM(D18:M18)</f>
        <v>9500000</v>
      </c>
    </row>
    <row r="19" spans="2:14" s="35" customFormat="1" ht="12.75">
      <c r="B19" s="32" t="s">
        <v>36</v>
      </c>
      <c r="C19" s="36" t="s">
        <v>37</v>
      </c>
      <c r="D19" s="37">
        <f>SUM(D17:D18)</f>
        <v>10200000</v>
      </c>
      <c r="E19" s="37">
        <f aca="true" t="shared" si="1" ref="E19:M19">SUM(E17:E18)</f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>SUM(N17:N18)</f>
        <v>10200000</v>
      </c>
    </row>
    <row r="20" spans="2:14" ht="12.75">
      <c r="B20" s="1"/>
      <c r="C20" s="7"/>
      <c r="D20" s="38"/>
      <c r="E20" s="39"/>
      <c r="F20" s="39"/>
      <c r="G20" s="2"/>
      <c r="H20" s="2"/>
      <c r="I20" s="2"/>
      <c r="J20" s="2"/>
      <c r="K20" s="2"/>
      <c r="L20" s="2"/>
      <c r="M20" s="2"/>
      <c r="N20" s="2"/>
    </row>
    <row r="21" spans="2:14" s="40" customFormat="1" ht="12">
      <c r="B21" s="1">
        <v>10300</v>
      </c>
      <c r="C21" s="3" t="s">
        <v>38</v>
      </c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s="40" customFormat="1" ht="12">
      <c r="B22" s="1">
        <v>10301</v>
      </c>
      <c r="C22" s="3" t="s">
        <v>39</v>
      </c>
      <c r="D22" s="14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f aca="true" t="shared" si="2" ref="N22:N31">SUM(D22:M22)</f>
        <v>0</v>
      </c>
    </row>
    <row r="23" spans="2:14" s="40" customFormat="1" ht="12">
      <c r="B23" s="1">
        <v>10303</v>
      </c>
      <c r="C23" s="3" t="s">
        <v>40</v>
      </c>
      <c r="D23" s="14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2"/>
        <v>0</v>
      </c>
    </row>
    <row r="24" spans="2:14" s="40" customFormat="1" ht="12">
      <c r="B24" s="1">
        <v>10304</v>
      </c>
      <c r="C24" s="3" t="s">
        <v>41</v>
      </c>
      <c r="D24" s="14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2"/>
        <v>0</v>
      </c>
    </row>
    <row r="25" spans="2:14" s="40" customFormat="1" ht="12">
      <c r="B25" s="1">
        <v>10305</v>
      </c>
      <c r="C25" s="3" t="s">
        <v>42</v>
      </c>
      <c r="D25" s="14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2"/>
        <v>0</v>
      </c>
    </row>
    <row r="26" spans="2:14" s="40" customFormat="1" ht="12">
      <c r="B26" s="1">
        <v>10306</v>
      </c>
      <c r="C26" s="3" t="s">
        <v>43</v>
      </c>
      <c r="D26" s="14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2"/>
        <v>0</v>
      </c>
    </row>
    <row r="27" spans="2:14" s="40" customFormat="1" ht="12">
      <c r="B27" s="1">
        <v>10307</v>
      </c>
      <c r="C27" s="3" t="s">
        <v>44</v>
      </c>
      <c r="D27" s="14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f t="shared" si="2"/>
        <v>0</v>
      </c>
    </row>
    <row r="28" spans="2:14" s="40" customFormat="1" ht="12">
      <c r="B28" s="1">
        <v>10308</v>
      </c>
      <c r="C28" s="3" t="s">
        <v>45</v>
      </c>
      <c r="D28" s="14">
        <v>500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f t="shared" si="2"/>
        <v>500</v>
      </c>
    </row>
    <row r="29" spans="2:14" s="40" customFormat="1" ht="12">
      <c r="B29" s="1">
        <v>10309</v>
      </c>
      <c r="C29" s="7" t="s">
        <v>46</v>
      </c>
      <c r="D29" s="14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2"/>
        <v>0</v>
      </c>
    </row>
    <row r="30" spans="2:14" s="40" customFormat="1" ht="12">
      <c r="B30" s="1">
        <v>10310</v>
      </c>
      <c r="C30" s="7" t="s">
        <v>47</v>
      </c>
      <c r="D30" s="14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2"/>
        <v>0</v>
      </c>
    </row>
    <row r="31" spans="2:14" s="40" customFormat="1" ht="12.75" thickBot="1">
      <c r="B31" s="1">
        <v>10316</v>
      </c>
      <c r="C31" s="3" t="s">
        <v>48</v>
      </c>
      <c r="D31" s="41">
        <v>50000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2"/>
        <v>50000</v>
      </c>
    </row>
    <row r="32" spans="2:14" s="43" customFormat="1" ht="12">
      <c r="B32" s="32">
        <v>10390</v>
      </c>
      <c r="C32" s="33" t="s">
        <v>49</v>
      </c>
      <c r="D32" s="42">
        <f>SUM(D22:D31)</f>
        <v>50500</v>
      </c>
      <c r="E32" s="42">
        <f aca="true" t="shared" si="3" ref="E32:M32">SUM(E22:E31)</f>
        <v>0</v>
      </c>
      <c r="F32" s="42">
        <f t="shared" si="3"/>
        <v>0</v>
      </c>
      <c r="G32" s="42">
        <f t="shared" si="3"/>
        <v>0</v>
      </c>
      <c r="H32" s="42">
        <f t="shared" si="3"/>
        <v>0</v>
      </c>
      <c r="I32" s="42">
        <f t="shared" si="3"/>
        <v>0</v>
      </c>
      <c r="J32" s="42">
        <f t="shared" si="3"/>
        <v>0</v>
      </c>
      <c r="K32" s="42">
        <f t="shared" si="3"/>
        <v>0</v>
      </c>
      <c r="L32" s="42">
        <f t="shared" si="3"/>
        <v>0</v>
      </c>
      <c r="M32" s="42">
        <f t="shared" si="3"/>
        <v>0</v>
      </c>
      <c r="N32" s="42">
        <f>SUM(N22:N31)</f>
        <v>50500</v>
      </c>
    </row>
    <row r="33" spans="2:14" s="40" customFormat="1" ht="12">
      <c r="B33" s="1"/>
      <c r="C33" s="3"/>
      <c r="D33" s="41"/>
      <c r="E33" s="12"/>
      <c r="F33" s="12"/>
      <c r="G33" s="2"/>
      <c r="H33" s="2"/>
      <c r="I33" s="2"/>
      <c r="J33" s="2"/>
      <c r="K33" s="2"/>
      <c r="L33" s="2"/>
      <c r="M33" s="2"/>
      <c r="N33" s="2"/>
    </row>
    <row r="34" spans="2:14" s="40" customFormat="1" ht="12">
      <c r="B34" s="1">
        <v>10400</v>
      </c>
      <c r="C34" s="3" t="s">
        <v>50</v>
      </c>
      <c r="D34" s="41"/>
      <c r="E34" s="12"/>
      <c r="F34" s="12"/>
      <c r="G34" s="2"/>
      <c r="H34" s="2"/>
      <c r="I34" s="2"/>
      <c r="J34" s="2"/>
      <c r="K34" s="2"/>
      <c r="L34" s="2"/>
      <c r="M34" s="2"/>
      <c r="N34" s="2"/>
    </row>
    <row r="35" spans="2:14" s="40" customFormat="1" ht="12">
      <c r="B35" s="1">
        <v>10408</v>
      </c>
      <c r="C35" s="3" t="s">
        <v>51</v>
      </c>
      <c r="D35" s="41">
        <v>0</v>
      </c>
      <c r="E35" s="12">
        <v>0</v>
      </c>
      <c r="F35" s="1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f aca="true" t="shared" si="4" ref="N35:N47">SUM(D35:M35)</f>
        <v>0</v>
      </c>
    </row>
    <row r="36" spans="2:14" s="40" customFormat="1" ht="12">
      <c r="B36" s="1">
        <v>10409</v>
      </c>
      <c r="C36" s="3" t="s">
        <v>52</v>
      </c>
      <c r="D36" s="41">
        <v>0</v>
      </c>
      <c r="E36" s="12">
        <v>0</v>
      </c>
      <c r="F36" s="1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7451000</v>
      </c>
      <c r="M36" s="2">
        <v>0</v>
      </c>
      <c r="N36" s="2">
        <f t="shared" si="4"/>
        <v>7451000</v>
      </c>
    </row>
    <row r="37" spans="2:14" s="40" customFormat="1" ht="12">
      <c r="B37" s="1">
        <v>10416</v>
      </c>
      <c r="C37" s="3" t="s">
        <v>53</v>
      </c>
      <c r="D37" s="41">
        <v>0</v>
      </c>
      <c r="E37" s="12">
        <v>0</v>
      </c>
      <c r="F37" s="1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 t="shared" si="4"/>
        <v>0</v>
      </c>
    </row>
    <row r="38" spans="2:14" s="40" customFormat="1" ht="12">
      <c r="B38" s="44">
        <v>10417</v>
      </c>
      <c r="C38" s="7" t="s">
        <v>54</v>
      </c>
      <c r="D38" s="41">
        <v>78598332</v>
      </c>
      <c r="E38" s="12">
        <v>0</v>
      </c>
      <c r="F38" s="1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 t="shared" si="4"/>
        <v>78598332</v>
      </c>
    </row>
    <row r="39" spans="2:14" s="40" customFormat="1" ht="12">
      <c r="B39" s="44">
        <v>10418</v>
      </c>
      <c r="C39" s="7" t="s">
        <v>55</v>
      </c>
      <c r="D39" s="41">
        <v>0</v>
      </c>
      <c r="E39" s="12">
        <v>0</v>
      </c>
      <c r="F39" s="1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4"/>
        <v>0</v>
      </c>
    </row>
    <row r="40" spans="2:14" s="40" customFormat="1" ht="12">
      <c r="B40" s="44">
        <v>10419</v>
      </c>
      <c r="C40" s="7" t="s">
        <v>56</v>
      </c>
      <c r="D40" s="41">
        <v>0</v>
      </c>
      <c r="E40" s="12">
        <v>0</v>
      </c>
      <c r="F40" s="1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f t="shared" si="4"/>
        <v>0</v>
      </c>
    </row>
    <row r="41" spans="2:14" s="40" customFormat="1" ht="12">
      <c r="B41" s="44">
        <v>10420</v>
      </c>
      <c r="C41" s="7" t="s">
        <v>57</v>
      </c>
      <c r="D41" s="41">
        <v>0</v>
      </c>
      <c r="E41" s="12">
        <v>0</v>
      </c>
      <c r="F41" s="1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f t="shared" si="4"/>
        <v>0</v>
      </c>
    </row>
    <row r="42" spans="2:14" s="40" customFormat="1" ht="12">
      <c r="B42" s="1">
        <v>10421</v>
      </c>
      <c r="C42" s="3" t="s">
        <v>58</v>
      </c>
      <c r="D42" s="41">
        <v>0</v>
      </c>
      <c r="E42" s="12">
        <v>735000</v>
      </c>
      <c r="F42" s="1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f t="shared" si="4"/>
        <v>735000</v>
      </c>
    </row>
    <row r="43" spans="2:14" s="40" customFormat="1" ht="12">
      <c r="B43" s="1">
        <v>10424</v>
      </c>
      <c r="C43" s="3" t="s">
        <v>59</v>
      </c>
      <c r="D43" s="41">
        <v>700000</v>
      </c>
      <c r="E43" s="12">
        <v>300000</v>
      </c>
      <c r="F43" s="1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4"/>
        <v>1000000</v>
      </c>
    </row>
    <row r="44" spans="2:14" s="40" customFormat="1" ht="12">
      <c r="B44" s="1">
        <v>10425</v>
      </c>
      <c r="C44" s="3" t="s">
        <v>60</v>
      </c>
      <c r="D44" s="41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">
        <f t="shared" si="4"/>
        <v>0</v>
      </c>
    </row>
    <row r="45" spans="2:14" s="40" customFormat="1" ht="12">
      <c r="B45" s="1">
        <v>10426</v>
      </c>
      <c r="C45" s="3" t="s">
        <v>61</v>
      </c>
      <c r="D45" s="4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2">
        <f t="shared" si="4"/>
        <v>0</v>
      </c>
    </row>
    <row r="46" spans="2:14" s="40" customFormat="1" ht="12">
      <c r="B46" s="1">
        <v>10427</v>
      </c>
      <c r="C46" s="3" t="s">
        <v>62</v>
      </c>
      <c r="D46" s="41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f t="shared" si="4"/>
        <v>0</v>
      </c>
    </row>
    <row r="47" spans="2:14" s="40" customFormat="1" ht="12.75" thickBot="1">
      <c r="B47" s="1"/>
      <c r="C47" s="3" t="s">
        <v>297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12">
        <f t="shared" si="4"/>
        <v>0</v>
      </c>
    </row>
    <row r="48" spans="2:14" s="43" customFormat="1" ht="12">
      <c r="B48" s="32" t="s">
        <v>63</v>
      </c>
      <c r="C48" s="36" t="s">
        <v>64</v>
      </c>
      <c r="D48" s="37">
        <f aca="true" t="shared" si="5" ref="D48:N48">SUM(D35:D47)</f>
        <v>79298332</v>
      </c>
      <c r="E48" s="37">
        <f t="shared" si="5"/>
        <v>1035000</v>
      </c>
      <c r="F48" s="37">
        <f t="shared" si="5"/>
        <v>0</v>
      </c>
      <c r="G48" s="37">
        <f t="shared" si="5"/>
        <v>0</v>
      </c>
      <c r="H48" s="37">
        <f t="shared" si="5"/>
        <v>0</v>
      </c>
      <c r="I48" s="37">
        <f t="shared" si="5"/>
        <v>0</v>
      </c>
      <c r="J48" s="37">
        <f t="shared" si="5"/>
        <v>0</v>
      </c>
      <c r="K48" s="37">
        <f t="shared" si="5"/>
        <v>0</v>
      </c>
      <c r="L48" s="37">
        <f t="shared" si="5"/>
        <v>7451000</v>
      </c>
      <c r="M48" s="37">
        <f t="shared" si="5"/>
        <v>0</v>
      </c>
      <c r="N48" s="37">
        <f t="shared" si="5"/>
        <v>87784332</v>
      </c>
    </row>
    <row r="49" spans="2:14" s="40" customFormat="1" ht="12">
      <c r="B49" s="1"/>
      <c r="C49" s="7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s="40" customFormat="1" ht="12">
      <c r="B50" s="1">
        <v>10500</v>
      </c>
      <c r="C50" s="7" t="s">
        <v>65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2:14" s="40" customFormat="1" ht="12">
      <c r="B51" s="1">
        <v>10501</v>
      </c>
      <c r="C51" s="7" t="s">
        <v>66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f>SUM(D51:M51)</f>
        <v>0</v>
      </c>
    </row>
    <row r="52" spans="2:14" s="40" customFormat="1" ht="12">
      <c r="B52" s="1">
        <v>10531</v>
      </c>
      <c r="C52" s="7" t="s">
        <v>67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10000</v>
      </c>
      <c r="L52" s="38">
        <v>0</v>
      </c>
      <c r="M52" s="38">
        <v>0</v>
      </c>
      <c r="N52" s="38">
        <f>SUM(D52:M52)</f>
        <v>10000</v>
      </c>
    </row>
    <row r="53" spans="2:14" s="40" customFormat="1" ht="12">
      <c r="B53" s="1">
        <v>10541</v>
      </c>
      <c r="C53" s="7" t="s">
        <v>68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f>SUM(D53:M53)</f>
        <v>0</v>
      </c>
    </row>
    <row r="54" spans="2:14" s="40" customFormat="1" ht="12.75" thickBot="1">
      <c r="B54" s="1">
        <v>10551</v>
      </c>
      <c r="C54" s="7" t="s">
        <v>69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15000</v>
      </c>
      <c r="L54" s="38">
        <v>0</v>
      </c>
      <c r="M54" s="38">
        <v>0</v>
      </c>
      <c r="N54" s="38">
        <f>SUM(D54:M54)</f>
        <v>15000</v>
      </c>
    </row>
    <row r="55" spans="2:14" s="43" customFormat="1" ht="12">
      <c r="B55" s="32">
        <v>10591</v>
      </c>
      <c r="C55" s="36" t="s">
        <v>70</v>
      </c>
      <c r="D55" s="37">
        <f>SUM(D51:D54)</f>
        <v>0</v>
      </c>
      <c r="E55" s="37">
        <f aca="true" t="shared" si="6" ref="E55:M55">SUM(E51:E54)</f>
        <v>0</v>
      </c>
      <c r="F55" s="37">
        <f t="shared" si="6"/>
        <v>0</v>
      </c>
      <c r="G55" s="37">
        <f t="shared" si="6"/>
        <v>0</v>
      </c>
      <c r="H55" s="37">
        <f t="shared" si="6"/>
        <v>0</v>
      </c>
      <c r="I55" s="37">
        <f t="shared" si="6"/>
        <v>0</v>
      </c>
      <c r="J55" s="37">
        <f t="shared" si="6"/>
        <v>0</v>
      </c>
      <c r="K55" s="37">
        <f t="shared" si="6"/>
        <v>25000</v>
      </c>
      <c r="L55" s="37">
        <f t="shared" si="6"/>
        <v>0</v>
      </c>
      <c r="M55" s="37">
        <f t="shared" si="6"/>
        <v>0</v>
      </c>
      <c r="N55" s="37">
        <f>SUM(N51:N54)</f>
        <v>25000</v>
      </c>
    </row>
    <row r="56" spans="2:14" s="40" customFormat="1" ht="12">
      <c r="B56" s="1"/>
      <c r="C56" s="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 s="40" customFormat="1" ht="12">
      <c r="B57" s="1">
        <v>10800</v>
      </c>
      <c r="C57" s="7" t="s">
        <v>71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s="40" customFormat="1" ht="12">
      <c r="B58" s="45" t="s">
        <v>72</v>
      </c>
      <c r="C58" s="7" t="s">
        <v>73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4">
        <v>1100000</v>
      </c>
      <c r="N58" s="2">
        <f>SUM(D58:M58)</f>
        <v>1100000</v>
      </c>
    </row>
    <row r="59" spans="2:14" s="40" customFormat="1" ht="12">
      <c r="B59" s="45" t="s">
        <v>74</v>
      </c>
      <c r="C59" s="7" t="s">
        <v>75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">
        <v>7700.000000000001</v>
      </c>
      <c r="N59" s="2">
        <f aca="true" t="shared" si="7" ref="N59:N68">SUM(D59:M59)</f>
        <v>7700.000000000001</v>
      </c>
    </row>
    <row r="60" spans="2:14" s="40" customFormat="1" ht="12">
      <c r="B60" s="45" t="s">
        <v>76</v>
      </c>
      <c r="C60" s="7" t="s">
        <v>77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4">
        <v>6600.000000000001</v>
      </c>
      <c r="N60" s="2">
        <f t="shared" si="7"/>
        <v>6600.000000000001</v>
      </c>
    </row>
    <row r="61" spans="2:14" s="40" customFormat="1" ht="12">
      <c r="B61" s="13" t="s">
        <v>78</v>
      </c>
      <c r="C61" s="3" t="s">
        <v>79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4">
        <v>0</v>
      </c>
      <c r="N61" s="2">
        <f t="shared" si="7"/>
        <v>0</v>
      </c>
    </row>
    <row r="62" spans="2:14" s="40" customFormat="1" ht="12">
      <c r="B62" s="45" t="s">
        <v>80</v>
      </c>
      <c r="C62" s="7" t="s">
        <v>81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4">
        <v>770.0000000000001</v>
      </c>
      <c r="N62" s="2">
        <f t="shared" si="7"/>
        <v>770.0000000000001</v>
      </c>
    </row>
    <row r="63" spans="2:14" s="40" customFormat="1" ht="12">
      <c r="B63" s="45" t="s">
        <v>82</v>
      </c>
      <c r="C63" s="7" t="s">
        <v>83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">
        <v>0</v>
      </c>
      <c r="N63" s="2">
        <f t="shared" si="7"/>
        <v>0</v>
      </c>
    </row>
    <row r="64" spans="2:14" s="40" customFormat="1" ht="12">
      <c r="B64" s="45" t="s">
        <v>84</v>
      </c>
      <c r="C64" s="7" t="s">
        <v>85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4">
        <v>5500</v>
      </c>
      <c r="N64" s="2">
        <f t="shared" si="7"/>
        <v>5500</v>
      </c>
    </row>
    <row r="65" spans="2:14" s="40" customFormat="1" ht="12">
      <c r="B65" s="45" t="s">
        <v>86</v>
      </c>
      <c r="C65" s="7" t="s">
        <v>87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">
        <v>0</v>
      </c>
      <c r="N65" s="2">
        <f t="shared" si="7"/>
        <v>0</v>
      </c>
    </row>
    <row r="66" spans="2:14" s="40" customFormat="1" ht="12">
      <c r="B66" s="13" t="s">
        <v>88</v>
      </c>
      <c r="C66" s="3" t="s">
        <v>89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4">
        <v>180000</v>
      </c>
      <c r="N66" s="2">
        <f t="shared" si="7"/>
        <v>180000</v>
      </c>
    </row>
    <row r="67" spans="2:14" s="40" customFormat="1" ht="12">
      <c r="B67" s="46" t="s">
        <v>90</v>
      </c>
      <c r="C67" s="47" t="s">
        <v>91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4">
        <v>15000</v>
      </c>
      <c r="N67" s="12">
        <f t="shared" si="7"/>
        <v>15000</v>
      </c>
    </row>
    <row r="68" spans="2:14" s="40" customFormat="1" ht="12.75" thickBot="1">
      <c r="B68" s="48">
        <v>10815</v>
      </c>
      <c r="C68" s="47" t="s">
        <v>92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800</v>
      </c>
      <c r="N68" s="49">
        <f t="shared" si="7"/>
        <v>800</v>
      </c>
    </row>
    <row r="69" spans="2:14" s="43" customFormat="1" ht="12">
      <c r="B69" s="50" t="s">
        <v>93</v>
      </c>
      <c r="C69" s="36" t="s">
        <v>94</v>
      </c>
      <c r="D69" s="51">
        <f>SUM(D58:D68)</f>
        <v>0</v>
      </c>
      <c r="E69" s="51">
        <f>SUM(E58:E68)</f>
        <v>0</v>
      </c>
      <c r="F69" s="51">
        <f aca="true" t="shared" si="8" ref="F69:M69">SUM(F58:F68)</f>
        <v>0</v>
      </c>
      <c r="G69" s="51">
        <f t="shared" si="8"/>
        <v>0</v>
      </c>
      <c r="H69" s="51">
        <f t="shared" si="8"/>
        <v>0</v>
      </c>
      <c r="I69" s="51">
        <f t="shared" si="8"/>
        <v>0</v>
      </c>
      <c r="J69" s="51">
        <f t="shared" si="8"/>
        <v>0</v>
      </c>
      <c r="K69" s="51">
        <f t="shared" si="8"/>
        <v>0</v>
      </c>
      <c r="L69" s="51">
        <f t="shared" si="8"/>
        <v>0</v>
      </c>
      <c r="M69" s="51">
        <f t="shared" si="8"/>
        <v>1316370</v>
      </c>
      <c r="N69" s="51">
        <f>SUM(N58:N68)</f>
        <v>1316370</v>
      </c>
    </row>
    <row r="70" spans="2:14" s="40" customFormat="1" ht="12">
      <c r="B70" s="1"/>
      <c r="C70" s="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2:14" s="40" customFormat="1" ht="12">
      <c r="B71" s="1"/>
      <c r="C71" s="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2:16" s="35" customFormat="1" ht="12.75">
      <c r="B72" s="52"/>
      <c r="C72" s="53" t="s">
        <v>95</v>
      </c>
      <c r="D72" s="54">
        <f>D14+D19+D32+D48+D55+D69</f>
        <v>89548832</v>
      </c>
      <c r="E72" s="54">
        <f aca="true" t="shared" si="9" ref="E72:M72">E14+E19+E32+E48+E55+E69</f>
        <v>1035000</v>
      </c>
      <c r="F72" s="54">
        <f t="shared" si="9"/>
        <v>0</v>
      </c>
      <c r="G72" s="54">
        <f t="shared" si="9"/>
        <v>0</v>
      </c>
      <c r="H72" s="54">
        <f t="shared" si="9"/>
        <v>0</v>
      </c>
      <c r="I72" s="54">
        <f t="shared" si="9"/>
        <v>0</v>
      </c>
      <c r="J72" s="54">
        <f t="shared" si="9"/>
        <v>0</v>
      </c>
      <c r="K72" s="54">
        <f t="shared" si="9"/>
        <v>25000</v>
      </c>
      <c r="L72" s="54">
        <f t="shared" si="9"/>
        <v>7451000</v>
      </c>
      <c r="M72" s="54">
        <f t="shared" si="9"/>
        <v>1316370</v>
      </c>
      <c r="N72" s="54">
        <f>N14+N19+N32+N48+N55+N69</f>
        <v>99376202</v>
      </c>
      <c r="O72" s="55">
        <v>75280800</v>
      </c>
      <c r="P72" s="56">
        <f>(N72-O72)/O72</f>
        <v>0.32007367084303034</v>
      </c>
    </row>
    <row r="73" spans="2:14" s="40" customFormat="1" ht="12">
      <c r="B73" s="1"/>
      <c r="C73" s="3"/>
      <c r="D73" s="14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s="40" customFormat="1" ht="12">
      <c r="B74" s="1"/>
      <c r="C74" s="3"/>
      <c r="D74" s="14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95" t="s">
        <v>96</v>
      </c>
      <c r="C75" s="95"/>
      <c r="D75" s="28"/>
      <c r="E75" s="29"/>
      <c r="F75" s="29"/>
      <c r="G75" s="2"/>
      <c r="H75" s="2"/>
      <c r="I75" s="2"/>
      <c r="J75" s="2"/>
      <c r="K75" s="2"/>
      <c r="L75" s="2"/>
      <c r="M75" s="2"/>
      <c r="N75" s="2"/>
    </row>
    <row r="76" spans="2:14" ht="12.75">
      <c r="B76" s="30"/>
      <c r="C76" s="30"/>
      <c r="D76" s="28"/>
      <c r="E76" s="29"/>
      <c r="F76" s="29"/>
      <c r="G76" s="2"/>
      <c r="H76" s="2"/>
      <c r="I76" s="2"/>
      <c r="J76" s="2"/>
      <c r="K76" s="2"/>
      <c r="L76" s="2"/>
      <c r="M76" s="2"/>
      <c r="N76" s="2"/>
    </row>
    <row r="77" spans="2:14" ht="12.75">
      <c r="B77" s="1">
        <v>15000</v>
      </c>
      <c r="C77" s="7" t="s">
        <v>97</v>
      </c>
      <c r="D77" s="28"/>
      <c r="E77" s="29"/>
      <c r="F77" s="29"/>
      <c r="G77" s="2"/>
      <c r="H77" s="2"/>
      <c r="I77" s="2"/>
      <c r="J77" s="2"/>
      <c r="K77" s="2"/>
      <c r="L77" s="2"/>
      <c r="M77" s="2"/>
      <c r="N77" s="2"/>
    </row>
    <row r="78" spans="2:14" ht="12.75">
      <c r="B78" s="1" t="s">
        <v>98</v>
      </c>
      <c r="C78" s="7" t="s">
        <v>99</v>
      </c>
      <c r="D78" s="4">
        <v>3373424.000000001</v>
      </c>
      <c r="E78" s="8">
        <v>2704677.650000001</v>
      </c>
      <c r="F78" s="8">
        <v>3959890.2000000007</v>
      </c>
      <c r="G78" s="2">
        <v>1902410.0083333338</v>
      </c>
      <c r="H78" s="2">
        <v>1145959.5083333335</v>
      </c>
      <c r="I78" s="2">
        <v>3010863.708333334</v>
      </c>
      <c r="J78" s="2">
        <v>777634.5166666667</v>
      </c>
      <c r="K78" s="2">
        <v>2137499.7</v>
      </c>
      <c r="L78" s="2">
        <v>5839018.453333332</v>
      </c>
      <c r="M78" s="2">
        <v>1253780.4</v>
      </c>
      <c r="N78" s="2">
        <f aca="true" t="shared" si="10" ref="N78:N94">SUM(D78:M78)</f>
        <v>26105158.145000003</v>
      </c>
    </row>
    <row r="79" spans="2:14" ht="12.75">
      <c r="B79" s="1">
        <v>15002</v>
      </c>
      <c r="C79" s="7" t="s">
        <v>100</v>
      </c>
      <c r="D79" s="4">
        <v>0</v>
      </c>
      <c r="E79" s="8">
        <v>0</v>
      </c>
      <c r="F79" s="8">
        <v>30000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100000</v>
      </c>
      <c r="M79" s="2">
        <v>267000</v>
      </c>
      <c r="N79" s="2">
        <f t="shared" si="10"/>
        <v>397000</v>
      </c>
    </row>
    <row r="80" spans="2:14" ht="12.75">
      <c r="B80" s="1" t="s">
        <v>101</v>
      </c>
      <c r="C80" s="7" t="s">
        <v>102</v>
      </c>
      <c r="D80" s="4">
        <v>530462.0640000001</v>
      </c>
      <c r="E80" s="8">
        <v>331944.1400000001</v>
      </c>
      <c r="F80" s="8">
        <v>810039.7799999998</v>
      </c>
      <c r="G80" s="2">
        <v>386132.49400000006</v>
      </c>
      <c r="H80" s="2">
        <v>232514.85400000005</v>
      </c>
      <c r="I80" s="2">
        <v>615877.1740000002</v>
      </c>
      <c r="J80" s="2">
        <v>157716.548</v>
      </c>
      <c r="K80" s="2">
        <v>423923.01600000006</v>
      </c>
      <c r="L80" s="2">
        <v>1179677.5936</v>
      </c>
      <c r="M80" s="2">
        <v>179130.336</v>
      </c>
      <c r="N80" s="2">
        <f t="shared" si="10"/>
        <v>4847417.999600001</v>
      </c>
    </row>
    <row r="81" spans="2:14" ht="12.75">
      <c r="B81" s="1" t="s">
        <v>103</v>
      </c>
      <c r="C81" s="7" t="s">
        <v>104</v>
      </c>
      <c r="D81" s="4">
        <v>194668</v>
      </c>
      <c r="E81" s="8">
        <v>92874.72000000002</v>
      </c>
      <c r="F81" s="8">
        <v>341565.05999999994</v>
      </c>
      <c r="G81" s="2">
        <v>98997.79999999999</v>
      </c>
      <c r="H81" s="2">
        <v>33105.600000000006</v>
      </c>
      <c r="I81" s="2">
        <v>208420.4</v>
      </c>
      <c r="J81" s="2">
        <v>59304.700000000004</v>
      </c>
      <c r="K81" s="2">
        <v>194045.6</v>
      </c>
      <c r="L81" s="2">
        <v>345947.22399999993</v>
      </c>
      <c r="M81" s="2">
        <v>113190.00000000001</v>
      </c>
      <c r="N81" s="2">
        <f t="shared" si="10"/>
        <v>1682119.104</v>
      </c>
    </row>
    <row r="82" spans="2:14" ht="12.75">
      <c r="B82" s="1" t="s">
        <v>105</v>
      </c>
      <c r="C82" s="7" t="s">
        <v>106</v>
      </c>
      <c r="D82" s="4">
        <v>21849.144</v>
      </c>
      <c r="E82" s="8">
        <v>14433.333333333332</v>
      </c>
      <c r="F82" s="8">
        <v>27329.496</v>
      </c>
      <c r="G82" s="2">
        <v>11200</v>
      </c>
      <c r="H82" s="2">
        <v>6397.728</v>
      </c>
      <c r="I82" s="2">
        <v>20159.056</v>
      </c>
      <c r="J82" s="2">
        <v>4797.728</v>
      </c>
      <c r="K82" s="2">
        <v>16062.060000000003</v>
      </c>
      <c r="L82" s="2">
        <v>47801.60000000001</v>
      </c>
      <c r="M82" s="2">
        <v>12719.287999999999</v>
      </c>
      <c r="N82" s="2">
        <f t="shared" si="10"/>
        <v>182749.43333333335</v>
      </c>
    </row>
    <row r="83" spans="2:14" ht="12.75">
      <c r="B83" s="1" t="s">
        <v>107</v>
      </c>
      <c r="C83" s="7" t="s">
        <v>108</v>
      </c>
      <c r="D83" s="4">
        <v>45028.36800000001</v>
      </c>
      <c r="E83" s="8">
        <v>21579.096</v>
      </c>
      <c r="F83" s="8">
        <v>43657.152</v>
      </c>
      <c r="G83" s="2">
        <v>15386.976000000002</v>
      </c>
      <c r="H83" s="2">
        <v>0</v>
      </c>
      <c r="I83" s="2">
        <v>35914.01</v>
      </c>
      <c r="J83" s="2">
        <v>6903.336000000001</v>
      </c>
      <c r="K83" s="2">
        <v>38538.456000000006</v>
      </c>
      <c r="L83" s="2">
        <v>33957.8096</v>
      </c>
      <c r="M83" s="2">
        <v>16284.575999999997</v>
      </c>
      <c r="N83" s="2">
        <f t="shared" si="10"/>
        <v>257249.77960000004</v>
      </c>
    </row>
    <row r="84" spans="2:14" ht="12.75">
      <c r="B84" s="1" t="s">
        <v>109</v>
      </c>
      <c r="C84" s="7" t="s">
        <v>110</v>
      </c>
      <c r="D84" s="4">
        <v>74994.6</v>
      </c>
      <c r="E84" s="8">
        <v>27337.8</v>
      </c>
      <c r="F84" s="8">
        <v>32838</v>
      </c>
      <c r="G84" s="2">
        <v>40618.8</v>
      </c>
      <c r="H84" s="2">
        <v>0</v>
      </c>
      <c r="I84" s="2">
        <v>40756.8</v>
      </c>
      <c r="J84" s="2">
        <v>6000</v>
      </c>
      <c r="K84" s="2">
        <v>10419</v>
      </c>
      <c r="L84" s="2">
        <v>120771</v>
      </c>
      <c r="M84" s="2">
        <v>7162.2</v>
      </c>
      <c r="N84" s="2">
        <f t="shared" si="10"/>
        <v>360898.2</v>
      </c>
    </row>
    <row r="85" spans="2:14" ht="12.75">
      <c r="B85" s="1" t="s">
        <v>111</v>
      </c>
      <c r="C85" s="7" t="s">
        <v>112</v>
      </c>
      <c r="D85" s="4">
        <v>391616</v>
      </c>
      <c r="E85" s="8">
        <v>382634.80000000005</v>
      </c>
      <c r="F85" s="8">
        <v>281339.9</v>
      </c>
      <c r="G85" s="2">
        <v>313025.7</v>
      </c>
      <c r="H85" s="2">
        <v>301797.6</v>
      </c>
      <c r="I85" s="2">
        <v>416469.4230769231</v>
      </c>
      <c r="J85" s="2">
        <v>128502.00000000001</v>
      </c>
      <c r="K85" s="2">
        <v>234980</v>
      </c>
      <c r="L85" s="2">
        <v>1411260</v>
      </c>
      <c r="M85" s="2">
        <v>92075.50000000001</v>
      </c>
      <c r="N85" s="2">
        <f t="shared" si="10"/>
        <v>3953700.923076923</v>
      </c>
    </row>
    <row r="86" spans="2:14" ht="12.75">
      <c r="B86" s="1" t="s">
        <v>113</v>
      </c>
      <c r="C86" s="7" t="s">
        <v>114</v>
      </c>
      <c r="D86" s="4">
        <v>2718.8865000000005</v>
      </c>
      <c r="E86" s="8">
        <v>0</v>
      </c>
      <c r="F86" s="8">
        <v>26112.7152</v>
      </c>
      <c r="G86" s="2">
        <v>0</v>
      </c>
      <c r="H86" s="2">
        <v>0</v>
      </c>
      <c r="I86" s="2">
        <v>14266.395</v>
      </c>
      <c r="J86" s="2">
        <v>0</v>
      </c>
      <c r="K86" s="2">
        <v>15414.300000000003</v>
      </c>
      <c r="L86" s="2">
        <v>0</v>
      </c>
      <c r="M86" s="2">
        <v>62802.267000000014</v>
      </c>
      <c r="N86" s="2">
        <f t="shared" si="10"/>
        <v>121314.56370000003</v>
      </c>
    </row>
    <row r="87" spans="2:14" ht="12.75">
      <c r="B87" s="1">
        <v>15012</v>
      </c>
      <c r="C87" s="7" t="s">
        <v>115</v>
      </c>
      <c r="D87" s="4">
        <v>0</v>
      </c>
      <c r="E87" s="8">
        <v>0</v>
      </c>
      <c r="F87" s="8">
        <v>2500</v>
      </c>
      <c r="G87" s="2">
        <v>0</v>
      </c>
      <c r="H87" s="2">
        <v>2400</v>
      </c>
      <c r="I87" s="57">
        <v>0</v>
      </c>
      <c r="J87" s="2">
        <v>0</v>
      </c>
      <c r="K87" s="2">
        <v>0</v>
      </c>
      <c r="L87" s="2">
        <v>0</v>
      </c>
      <c r="M87" s="2">
        <v>25124.7</v>
      </c>
      <c r="N87" s="2">
        <f t="shared" si="10"/>
        <v>30024.7</v>
      </c>
    </row>
    <row r="88" spans="2:14" ht="12.75">
      <c r="B88" s="1" t="s">
        <v>116</v>
      </c>
      <c r="C88" s="7" t="s">
        <v>117</v>
      </c>
      <c r="D88" s="4">
        <v>358700</v>
      </c>
      <c r="E88" s="8">
        <v>0</v>
      </c>
      <c r="F88" s="8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f t="shared" si="10"/>
        <v>358700</v>
      </c>
    </row>
    <row r="89" spans="2:14" ht="12.75">
      <c r="B89" s="1" t="s">
        <v>118</v>
      </c>
      <c r="C89" s="7" t="s">
        <v>119</v>
      </c>
      <c r="D89" s="4">
        <v>630</v>
      </c>
      <c r="E89" s="8">
        <v>405</v>
      </c>
      <c r="F89" s="8">
        <v>945</v>
      </c>
      <c r="G89" s="4">
        <v>270</v>
      </c>
      <c r="H89" s="2">
        <v>135</v>
      </c>
      <c r="I89" s="2">
        <v>540</v>
      </c>
      <c r="J89" s="2">
        <v>90</v>
      </c>
      <c r="K89" s="2">
        <v>540</v>
      </c>
      <c r="L89" s="8">
        <v>1350</v>
      </c>
      <c r="M89" s="2">
        <v>855</v>
      </c>
      <c r="N89" s="2">
        <f t="shared" si="10"/>
        <v>5760</v>
      </c>
    </row>
    <row r="90" spans="2:14" ht="12.75">
      <c r="B90" s="1" t="s">
        <v>120</v>
      </c>
      <c r="C90" s="7" t="s">
        <v>121</v>
      </c>
      <c r="D90" s="4">
        <v>44401.9404434</v>
      </c>
      <c r="E90" s="8">
        <v>36071.9429</v>
      </c>
      <c r="F90" s="8">
        <v>49708.09745632</v>
      </c>
      <c r="G90" s="4">
        <v>26158.632296666663</v>
      </c>
      <c r="H90" s="2">
        <v>16782.382456666666</v>
      </c>
      <c r="I90" s="2">
        <v>40279.33338635897</v>
      </c>
      <c r="J90" s="2">
        <v>10569.183593333335</v>
      </c>
      <c r="K90" s="2">
        <v>27240.430800000006</v>
      </c>
      <c r="L90" s="8">
        <v>85167.35061866668</v>
      </c>
      <c r="M90" s="2">
        <v>16365.516257199999</v>
      </c>
      <c r="N90" s="2">
        <f t="shared" si="10"/>
        <v>352744.8102086123</v>
      </c>
    </row>
    <row r="91" spans="2:14" ht="24">
      <c r="B91" s="1">
        <v>15020</v>
      </c>
      <c r="C91" s="7" t="s">
        <v>122</v>
      </c>
      <c r="D91" s="4">
        <v>99000.00000000001</v>
      </c>
      <c r="E91" s="8">
        <v>111505.68000000001</v>
      </c>
      <c r="F91" s="8">
        <v>98639.64000000001</v>
      </c>
      <c r="G91" s="4">
        <v>70763.22000000002</v>
      </c>
      <c r="H91" s="2">
        <v>71478</v>
      </c>
      <c r="I91" s="2">
        <v>0</v>
      </c>
      <c r="J91" s="2">
        <v>0</v>
      </c>
      <c r="K91" s="2">
        <v>0</v>
      </c>
      <c r="L91" s="8">
        <v>0</v>
      </c>
      <c r="M91" s="2">
        <v>0</v>
      </c>
      <c r="N91" s="2">
        <f t="shared" si="10"/>
        <v>451386.5400000001</v>
      </c>
    </row>
    <row r="92" spans="2:17" ht="12.75">
      <c r="B92" s="13" t="s">
        <v>123</v>
      </c>
      <c r="C92" s="7" t="s">
        <v>124</v>
      </c>
      <c r="D92" s="4">
        <v>100000</v>
      </c>
      <c r="E92" s="8">
        <v>105000</v>
      </c>
      <c r="F92" s="8">
        <v>85000</v>
      </c>
      <c r="G92" s="4">
        <v>80000</v>
      </c>
      <c r="H92" s="2">
        <v>35000</v>
      </c>
      <c r="I92" s="2">
        <v>140000</v>
      </c>
      <c r="J92" s="2">
        <v>50000</v>
      </c>
      <c r="K92" s="2">
        <v>120000</v>
      </c>
      <c r="L92" s="8">
        <v>220000</v>
      </c>
      <c r="M92" s="2">
        <v>140000</v>
      </c>
      <c r="N92" s="2">
        <f t="shared" si="10"/>
        <v>1075000</v>
      </c>
      <c r="Q92" s="58" t="s">
        <v>125</v>
      </c>
    </row>
    <row r="93" spans="2:14" ht="12.75">
      <c r="B93" s="1" t="s">
        <v>126</v>
      </c>
      <c r="C93" s="7" t="s">
        <v>127</v>
      </c>
      <c r="D93" s="11">
        <v>31574.914000000004</v>
      </c>
      <c r="E93" s="8">
        <v>25168.819333333337</v>
      </c>
      <c r="F93" s="8">
        <v>36819.99000000001</v>
      </c>
      <c r="G93" s="4">
        <v>17551.477000000003</v>
      </c>
      <c r="H93" s="2">
        <v>10568.857000000002</v>
      </c>
      <c r="I93" s="2">
        <v>27994.417</v>
      </c>
      <c r="J93" s="2">
        <v>7168.934000000001</v>
      </c>
      <c r="K93" s="2">
        <v>19269.228000000003</v>
      </c>
      <c r="L93" s="8">
        <v>53538.25280000002</v>
      </c>
      <c r="M93" s="2">
        <v>11809.279999999999</v>
      </c>
      <c r="N93" s="12">
        <f t="shared" si="10"/>
        <v>241464.1691333334</v>
      </c>
    </row>
    <row r="94" spans="2:14" ht="13.5" thickBot="1">
      <c r="B94" s="1">
        <v>15023</v>
      </c>
      <c r="C94" s="6" t="s">
        <v>128</v>
      </c>
      <c r="D94" s="11">
        <v>33600</v>
      </c>
      <c r="E94" s="8">
        <v>42000</v>
      </c>
      <c r="F94" s="8">
        <v>36000</v>
      </c>
      <c r="G94" s="4">
        <v>40800</v>
      </c>
      <c r="H94" s="2">
        <v>28800</v>
      </c>
      <c r="I94" s="2">
        <v>49200</v>
      </c>
      <c r="J94" s="2">
        <v>15000</v>
      </c>
      <c r="K94" s="2">
        <v>23400</v>
      </c>
      <c r="L94" s="8">
        <v>110934.12</v>
      </c>
      <c r="M94" s="2">
        <v>9600</v>
      </c>
      <c r="N94" s="12">
        <f t="shared" si="10"/>
        <v>389334.12</v>
      </c>
    </row>
    <row r="95" spans="2:17" s="35" customFormat="1" ht="12.75">
      <c r="B95" s="32" t="s">
        <v>129</v>
      </c>
      <c r="C95" s="59" t="s">
        <v>130</v>
      </c>
      <c r="D95" s="37">
        <f aca="true" t="shared" si="11" ref="D95:M95">SUM(D78:D94)</f>
        <v>5302667.916943401</v>
      </c>
      <c r="E95" s="37">
        <f t="shared" si="11"/>
        <v>3895632.981566668</v>
      </c>
      <c r="F95" s="37">
        <f t="shared" si="11"/>
        <v>5862385.030656321</v>
      </c>
      <c r="G95" s="37">
        <f t="shared" si="11"/>
        <v>3003315.10763</v>
      </c>
      <c r="H95" s="37">
        <f t="shared" si="11"/>
        <v>1884939.52979</v>
      </c>
      <c r="I95" s="37">
        <f t="shared" si="11"/>
        <v>4620740.716796615</v>
      </c>
      <c r="J95" s="37">
        <f t="shared" si="11"/>
        <v>1223686.9462599999</v>
      </c>
      <c r="K95" s="37">
        <f t="shared" si="11"/>
        <v>3261331.7908000005</v>
      </c>
      <c r="L95" s="37">
        <f t="shared" si="11"/>
        <v>9549423.403951997</v>
      </c>
      <c r="M95" s="37">
        <f t="shared" si="11"/>
        <v>2207899.0632571992</v>
      </c>
      <c r="N95" s="37">
        <f>SUM(N78:N94)</f>
        <v>40812022.487652205</v>
      </c>
      <c r="O95" s="60">
        <f>N95/N265</f>
        <v>0.5766951648377454</v>
      </c>
      <c r="Q95" s="35" t="s">
        <v>131</v>
      </c>
    </row>
    <row r="96" spans="2:14" ht="12.75">
      <c r="B96" s="1"/>
      <c r="C96" s="27"/>
      <c r="D96" s="28"/>
      <c r="E96" s="29"/>
      <c r="F96" s="29"/>
      <c r="G96" s="2"/>
      <c r="H96" s="2"/>
      <c r="I96" s="2"/>
      <c r="J96" s="2"/>
      <c r="K96" s="2"/>
      <c r="L96" s="2"/>
      <c r="M96" s="2"/>
      <c r="N96" s="2"/>
    </row>
    <row r="97" spans="2:14" ht="12.75">
      <c r="B97" s="1" t="s">
        <v>132</v>
      </c>
      <c r="C97" s="3" t="s">
        <v>133</v>
      </c>
      <c r="D97" s="28"/>
      <c r="E97" s="29"/>
      <c r="F97" s="29"/>
      <c r="G97" s="2"/>
      <c r="H97" s="2"/>
      <c r="I97" s="2"/>
      <c r="J97" s="2"/>
      <c r="K97" s="2"/>
      <c r="L97" s="2"/>
      <c r="M97" s="2"/>
      <c r="N97" s="2"/>
    </row>
    <row r="98" spans="2:14" ht="12.75">
      <c r="B98" s="1" t="s">
        <v>134</v>
      </c>
      <c r="C98" s="7" t="s">
        <v>135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4">
        <v>1157250</v>
      </c>
      <c r="J98" s="28">
        <v>0</v>
      </c>
      <c r="K98" s="28">
        <v>0</v>
      </c>
      <c r="L98" s="28">
        <v>0</v>
      </c>
      <c r="M98" s="28">
        <v>0</v>
      </c>
      <c r="N98" s="2">
        <f aca="true" t="shared" si="12" ref="N98:N112">SUM(D98:M98)</f>
        <v>1157250</v>
      </c>
    </row>
    <row r="99" spans="2:14" ht="12.75">
      <c r="B99" s="1" t="s">
        <v>136</v>
      </c>
      <c r="C99" s="7" t="s">
        <v>137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4">
        <v>173587.5</v>
      </c>
      <c r="J99" s="28">
        <v>0</v>
      </c>
      <c r="K99" s="28">
        <v>0</v>
      </c>
      <c r="L99" s="28">
        <v>0</v>
      </c>
      <c r="M99" s="28">
        <v>0</v>
      </c>
      <c r="N99" s="2">
        <f t="shared" si="12"/>
        <v>173587.5</v>
      </c>
    </row>
    <row r="100" spans="2:14" ht="12.75">
      <c r="B100" s="1" t="s">
        <v>138</v>
      </c>
      <c r="C100" s="7" t="s">
        <v>139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4">
        <v>47520.00000000001</v>
      </c>
      <c r="J100" s="28">
        <v>0</v>
      </c>
      <c r="K100" s="28">
        <v>0</v>
      </c>
      <c r="L100" s="28">
        <v>0</v>
      </c>
      <c r="M100" s="28">
        <v>0</v>
      </c>
      <c r="N100" s="2">
        <f t="shared" si="12"/>
        <v>47520.00000000001</v>
      </c>
    </row>
    <row r="101" spans="2:14" ht="12.75">
      <c r="B101" s="1" t="s">
        <v>140</v>
      </c>
      <c r="C101" s="7" t="s">
        <v>141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4">
        <v>391005.72500000003</v>
      </c>
      <c r="J101" s="28">
        <v>0</v>
      </c>
      <c r="K101" s="28">
        <v>0</v>
      </c>
      <c r="L101" s="28">
        <v>0</v>
      </c>
      <c r="M101" s="28">
        <v>0</v>
      </c>
      <c r="N101" s="2">
        <f t="shared" si="12"/>
        <v>391005.72500000003</v>
      </c>
    </row>
    <row r="102" spans="2:14" ht="24">
      <c r="B102" s="1" t="s">
        <v>142</v>
      </c>
      <c r="C102" s="7" t="s">
        <v>143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4">
        <v>59533.2</v>
      </c>
      <c r="J102" s="28">
        <v>0</v>
      </c>
      <c r="K102" s="28">
        <v>0</v>
      </c>
      <c r="L102" s="28">
        <v>0</v>
      </c>
      <c r="M102" s="28">
        <v>0</v>
      </c>
      <c r="N102" s="2">
        <f t="shared" si="12"/>
        <v>59533.2</v>
      </c>
    </row>
    <row r="103" spans="2:14" ht="12.75">
      <c r="B103" s="1" t="s">
        <v>144</v>
      </c>
      <c r="C103" s="7" t="s">
        <v>145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4">
        <v>7920.000000000001</v>
      </c>
      <c r="J103" s="28">
        <v>0</v>
      </c>
      <c r="K103" s="28">
        <v>0</v>
      </c>
      <c r="L103" s="28">
        <v>0</v>
      </c>
      <c r="M103" s="28">
        <v>0</v>
      </c>
      <c r="N103" s="2">
        <f t="shared" si="12"/>
        <v>7920.000000000001</v>
      </c>
    </row>
    <row r="104" spans="2:17" ht="12.75">
      <c r="B104" s="1" t="s">
        <v>146</v>
      </c>
      <c r="C104" s="7" t="s">
        <v>147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4">
        <v>1594568</v>
      </c>
      <c r="J104" s="28">
        <v>0</v>
      </c>
      <c r="K104" s="28">
        <v>0</v>
      </c>
      <c r="L104" s="28">
        <v>0</v>
      </c>
      <c r="M104" s="28">
        <v>0</v>
      </c>
      <c r="N104" s="2">
        <f t="shared" si="12"/>
        <v>1594568</v>
      </c>
      <c r="Q104" s="61">
        <f>(N95+N113)/N265</f>
        <v>0.6371501491733635</v>
      </c>
    </row>
    <row r="105" spans="2:14" ht="12.75">
      <c r="B105" s="1" t="s">
        <v>148</v>
      </c>
      <c r="C105" s="7" t="s">
        <v>149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4">
        <v>192253.5</v>
      </c>
      <c r="J105" s="28">
        <v>0</v>
      </c>
      <c r="K105" s="28">
        <v>0</v>
      </c>
      <c r="L105" s="28">
        <v>0</v>
      </c>
      <c r="M105" s="28">
        <v>0</v>
      </c>
      <c r="N105" s="2">
        <f t="shared" si="12"/>
        <v>192253.5</v>
      </c>
    </row>
    <row r="106" spans="2:14" ht="12.75">
      <c r="B106" s="1" t="s">
        <v>150</v>
      </c>
      <c r="C106" s="7" t="s">
        <v>151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4">
        <v>0</v>
      </c>
      <c r="J106" s="28">
        <v>0</v>
      </c>
      <c r="K106" s="28">
        <v>0</v>
      </c>
      <c r="L106" s="28">
        <v>0</v>
      </c>
      <c r="M106" s="28">
        <v>0</v>
      </c>
      <c r="N106" s="2">
        <f t="shared" si="12"/>
        <v>0</v>
      </c>
    </row>
    <row r="107" spans="2:14" ht="12.75">
      <c r="B107" s="1" t="s">
        <v>152</v>
      </c>
      <c r="C107" s="7" t="s">
        <v>153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4">
        <v>510970.3500000001</v>
      </c>
      <c r="J107" s="28">
        <v>0</v>
      </c>
      <c r="K107" s="28">
        <v>0</v>
      </c>
      <c r="L107" s="28">
        <v>0</v>
      </c>
      <c r="M107" s="28">
        <v>0</v>
      </c>
      <c r="N107" s="2">
        <f t="shared" si="12"/>
        <v>510970.3500000001</v>
      </c>
    </row>
    <row r="108" spans="2:14" ht="12.75">
      <c r="B108" s="1" t="s">
        <v>154</v>
      </c>
      <c r="C108" s="7" t="s">
        <v>155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4">
        <v>0</v>
      </c>
      <c r="J108" s="28">
        <v>0</v>
      </c>
      <c r="K108" s="28">
        <v>0</v>
      </c>
      <c r="L108" s="28">
        <v>0</v>
      </c>
      <c r="M108" s="28">
        <v>0</v>
      </c>
      <c r="N108" s="2">
        <f t="shared" si="12"/>
        <v>0</v>
      </c>
    </row>
    <row r="109" spans="2:17" ht="12.75">
      <c r="B109" s="1" t="s">
        <v>156</v>
      </c>
      <c r="C109" s="7" t="s">
        <v>157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4">
        <v>11572.5</v>
      </c>
      <c r="J109" s="28">
        <v>0</v>
      </c>
      <c r="K109" s="28">
        <v>0</v>
      </c>
      <c r="L109" s="28">
        <v>0</v>
      </c>
      <c r="M109" s="28">
        <v>0</v>
      </c>
      <c r="N109" s="2">
        <f t="shared" si="12"/>
        <v>11572.5</v>
      </c>
      <c r="Q109" s="58" t="s">
        <v>125</v>
      </c>
    </row>
    <row r="110" spans="2:17" ht="12.75">
      <c r="B110" s="1" t="s">
        <v>158</v>
      </c>
      <c r="C110" s="7" t="s">
        <v>159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4">
        <v>15945.68</v>
      </c>
      <c r="J110" s="28">
        <v>0</v>
      </c>
      <c r="K110" s="28">
        <v>0</v>
      </c>
      <c r="L110" s="28">
        <v>0</v>
      </c>
      <c r="M110" s="28">
        <v>0</v>
      </c>
      <c r="N110" s="2">
        <f t="shared" si="12"/>
        <v>15945.68</v>
      </c>
      <c r="Q110" s="58" t="s">
        <v>125</v>
      </c>
    </row>
    <row r="111" spans="2:14" ht="24">
      <c r="B111" s="13" t="s">
        <v>160</v>
      </c>
      <c r="C111" s="7" t="s">
        <v>161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4">
        <v>109800</v>
      </c>
      <c r="J111" s="31">
        <v>0</v>
      </c>
      <c r="K111" s="31">
        <v>0</v>
      </c>
      <c r="L111" s="31">
        <v>0</v>
      </c>
      <c r="M111" s="31">
        <v>0</v>
      </c>
      <c r="N111" s="12">
        <f t="shared" si="12"/>
        <v>109800</v>
      </c>
    </row>
    <row r="112" spans="2:17" ht="13.5" thickBot="1">
      <c r="B112" s="13">
        <v>15045</v>
      </c>
      <c r="C112" s="7" t="s">
        <v>162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5">
        <v>6400</v>
      </c>
      <c r="J112" s="62">
        <v>0</v>
      </c>
      <c r="K112" s="62">
        <v>0</v>
      </c>
      <c r="L112" s="62">
        <v>0</v>
      </c>
      <c r="M112" s="62">
        <v>0</v>
      </c>
      <c r="N112" s="63">
        <f t="shared" si="12"/>
        <v>6400</v>
      </c>
      <c r="Q112" s="58" t="s">
        <v>125</v>
      </c>
    </row>
    <row r="113" spans="2:15" s="35" customFormat="1" ht="12.75">
      <c r="B113" s="32" t="s">
        <v>163</v>
      </c>
      <c r="C113" s="36" t="s">
        <v>164</v>
      </c>
      <c r="D113" s="64">
        <f>SUM(D98:D112)</f>
        <v>0</v>
      </c>
      <c r="E113" s="64">
        <f aca="true" t="shared" si="13" ref="E113:M113">SUM(E98:E112)</f>
        <v>0</v>
      </c>
      <c r="F113" s="64">
        <f t="shared" si="13"/>
        <v>0</v>
      </c>
      <c r="G113" s="64">
        <f t="shared" si="13"/>
        <v>0</v>
      </c>
      <c r="H113" s="64">
        <f t="shared" si="13"/>
        <v>0</v>
      </c>
      <c r="I113" s="64">
        <f>SUM(I98:I112)</f>
        <v>4278326.455</v>
      </c>
      <c r="J113" s="64">
        <f t="shared" si="13"/>
        <v>0</v>
      </c>
      <c r="K113" s="64">
        <f t="shared" si="13"/>
        <v>0</v>
      </c>
      <c r="L113" s="64">
        <f t="shared" si="13"/>
        <v>0</v>
      </c>
      <c r="M113" s="64">
        <f t="shared" si="13"/>
        <v>0</v>
      </c>
      <c r="N113" s="65">
        <f>SUM(N98:N112)</f>
        <v>4278326.455</v>
      </c>
      <c r="O113" s="60">
        <f>N113/N265</f>
        <v>0.0604549843356182</v>
      </c>
    </row>
    <row r="114" spans="2:14" ht="12.75">
      <c r="B114" s="1"/>
      <c r="C114" s="27"/>
      <c r="D114" s="28"/>
      <c r="E114" s="29"/>
      <c r="F114" s="29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1" t="s">
        <v>132</v>
      </c>
      <c r="C115" s="3" t="s">
        <v>165</v>
      </c>
      <c r="D115" s="28"/>
      <c r="E115" s="29"/>
      <c r="F115" s="29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1">
        <v>15101</v>
      </c>
      <c r="C116" s="7" t="s">
        <v>166</v>
      </c>
      <c r="D116" s="4">
        <v>10000</v>
      </c>
      <c r="E116" s="8">
        <v>0</v>
      </c>
      <c r="F116" s="8">
        <v>159500</v>
      </c>
      <c r="G116" s="57">
        <v>0</v>
      </c>
      <c r="H116" s="2">
        <v>0</v>
      </c>
      <c r="I116" s="2">
        <v>16500</v>
      </c>
      <c r="J116" s="2">
        <v>22000</v>
      </c>
      <c r="K116" s="2">
        <v>0</v>
      </c>
      <c r="L116" s="2">
        <v>8800</v>
      </c>
      <c r="M116" s="2">
        <v>0</v>
      </c>
      <c r="N116" s="2">
        <f aca="true" t="shared" si="14" ref="N116:N180">SUM(D116:M116)</f>
        <v>216800</v>
      </c>
    </row>
    <row r="117" spans="2:14" ht="12.75">
      <c r="B117" s="1">
        <v>15102</v>
      </c>
      <c r="C117" s="7" t="s">
        <v>167</v>
      </c>
      <c r="D117" s="4">
        <v>99000.00000000001</v>
      </c>
      <c r="E117" s="8">
        <v>40000</v>
      </c>
      <c r="F117" s="8">
        <v>200000</v>
      </c>
      <c r="G117" s="2">
        <v>27500.000000000004</v>
      </c>
      <c r="H117" s="2">
        <v>33000</v>
      </c>
      <c r="I117" s="2">
        <v>44000</v>
      </c>
      <c r="J117" s="2">
        <v>20000</v>
      </c>
      <c r="K117" s="2">
        <v>600</v>
      </c>
      <c r="L117" s="2">
        <v>132000</v>
      </c>
      <c r="M117" s="2">
        <v>4950</v>
      </c>
      <c r="N117" s="2">
        <f t="shared" si="14"/>
        <v>601050</v>
      </c>
    </row>
    <row r="118" spans="2:14" ht="12.75">
      <c r="B118" s="1">
        <v>15103</v>
      </c>
      <c r="C118" s="7" t="s">
        <v>168</v>
      </c>
      <c r="D118" s="4">
        <v>0</v>
      </c>
      <c r="E118" s="8">
        <v>0</v>
      </c>
      <c r="F118" s="8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f t="shared" si="14"/>
        <v>0</v>
      </c>
    </row>
    <row r="119" spans="2:14" ht="12.75">
      <c r="B119" s="1">
        <v>15104</v>
      </c>
      <c r="C119" s="7" t="s">
        <v>169</v>
      </c>
      <c r="D119" s="4">
        <v>16500</v>
      </c>
      <c r="E119" s="8">
        <v>22000</v>
      </c>
      <c r="F119" s="8">
        <v>11000</v>
      </c>
      <c r="G119" s="2">
        <v>33000</v>
      </c>
      <c r="H119" s="2">
        <v>8000</v>
      </c>
      <c r="I119" s="2">
        <v>10000</v>
      </c>
      <c r="J119" s="2">
        <v>15000</v>
      </c>
      <c r="K119" s="2">
        <v>3300</v>
      </c>
      <c r="L119" s="2">
        <v>5500</v>
      </c>
      <c r="M119" s="2">
        <v>0</v>
      </c>
      <c r="N119" s="2">
        <f t="shared" si="14"/>
        <v>124300</v>
      </c>
    </row>
    <row r="120" spans="2:14" ht="12.75">
      <c r="B120" s="1">
        <v>15105</v>
      </c>
      <c r="C120" s="7" t="s">
        <v>170</v>
      </c>
      <c r="D120" s="4">
        <v>0</v>
      </c>
      <c r="E120" s="8">
        <v>0</v>
      </c>
      <c r="F120" s="8">
        <v>0</v>
      </c>
      <c r="G120" s="2">
        <v>0</v>
      </c>
      <c r="H120" s="2">
        <v>0</v>
      </c>
      <c r="I120" s="2">
        <v>35000</v>
      </c>
      <c r="J120" s="2">
        <v>0</v>
      </c>
      <c r="K120" s="2">
        <v>0</v>
      </c>
      <c r="L120" s="2">
        <v>0</v>
      </c>
      <c r="M120" s="2">
        <v>0</v>
      </c>
      <c r="N120" s="2">
        <f t="shared" si="14"/>
        <v>35000</v>
      </c>
    </row>
    <row r="121" spans="2:14" ht="12.75">
      <c r="B121" s="1">
        <v>15106</v>
      </c>
      <c r="C121" s="7" t="s">
        <v>171</v>
      </c>
      <c r="D121" s="4">
        <v>22000</v>
      </c>
      <c r="E121" s="8">
        <v>0</v>
      </c>
      <c r="F121" s="8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f t="shared" si="14"/>
        <v>22000</v>
      </c>
    </row>
    <row r="122" spans="2:14" ht="12.75">
      <c r="B122" s="1">
        <v>15108</v>
      </c>
      <c r="C122" s="7" t="s">
        <v>172</v>
      </c>
      <c r="D122" s="4">
        <v>50000</v>
      </c>
      <c r="E122" s="8">
        <v>0</v>
      </c>
      <c r="F122" s="8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f t="shared" si="14"/>
        <v>50000</v>
      </c>
    </row>
    <row r="123" spans="2:14" ht="12.75">
      <c r="B123" s="1">
        <v>15109</v>
      </c>
      <c r="C123" s="7" t="s">
        <v>173</v>
      </c>
      <c r="D123" s="4">
        <v>550</v>
      </c>
      <c r="E123" s="8">
        <v>2000</v>
      </c>
      <c r="F123" s="8">
        <v>5000</v>
      </c>
      <c r="G123" s="2">
        <v>5000</v>
      </c>
      <c r="H123" s="2">
        <v>0</v>
      </c>
      <c r="I123" s="2">
        <v>3000</v>
      </c>
      <c r="J123" s="2">
        <v>0</v>
      </c>
      <c r="K123" s="2">
        <v>0</v>
      </c>
      <c r="L123" s="2">
        <v>1500</v>
      </c>
      <c r="M123" s="2">
        <v>0</v>
      </c>
      <c r="N123" s="2">
        <f t="shared" si="14"/>
        <v>17050</v>
      </c>
    </row>
    <row r="124" spans="2:14" ht="12.75">
      <c r="B124" s="1">
        <v>15110</v>
      </c>
      <c r="C124" s="7" t="s">
        <v>174</v>
      </c>
      <c r="D124" s="4">
        <v>0</v>
      </c>
      <c r="E124" s="8">
        <v>0</v>
      </c>
      <c r="F124" s="8">
        <v>0</v>
      </c>
      <c r="G124" s="2">
        <v>4000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f t="shared" si="14"/>
        <v>4000</v>
      </c>
    </row>
    <row r="125" spans="2:14" ht="12.75">
      <c r="B125" s="1">
        <v>15112</v>
      </c>
      <c r="C125" s="7" t="s">
        <v>175</v>
      </c>
      <c r="D125" s="4">
        <v>0</v>
      </c>
      <c r="E125" s="8">
        <v>35000</v>
      </c>
      <c r="F125" s="8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f t="shared" si="14"/>
        <v>35000</v>
      </c>
    </row>
    <row r="126" spans="2:14" ht="12.75">
      <c r="B126" s="1">
        <v>15113</v>
      </c>
      <c r="C126" s="7" t="s">
        <v>176</v>
      </c>
      <c r="D126" s="4">
        <v>0</v>
      </c>
      <c r="E126" s="8">
        <v>0</v>
      </c>
      <c r="F126" s="8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f t="shared" si="14"/>
        <v>0</v>
      </c>
    </row>
    <row r="127" spans="2:14" ht="12.75">
      <c r="B127" s="13">
        <v>15114</v>
      </c>
      <c r="C127" s="7" t="s">
        <v>177</v>
      </c>
      <c r="D127" s="4">
        <v>0</v>
      </c>
      <c r="E127" s="8">
        <v>14000</v>
      </c>
      <c r="F127" s="8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f t="shared" si="14"/>
        <v>14000</v>
      </c>
    </row>
    <row r="128" spans="2:14" ht="12.75">
      <c r="B128" s="1">
        <v>15116</v>
      </c>
      <c r="C128" s="7" t="s">
        <v>178</v>
      </c>
      <c r="D128" s="4">
        <v>2750</v>
      </c>
      <c r="E128" s="8">
        <v>1760.0000000000002</v>
      </c>
      <c r="F128" s="8">
        <v>3300.0000000000005</v>
      </c>
      <c r="G128" s="2">
        <v>2000</v>
      </c>
      <c r="H128" s="2">
        <v>5500</v>
      </c>
      <c r="I128" s="2">
        <v>4950</v>
      </c>
      <c r="J128" s="2">
        <v>1100</v>
      </c>
      <c r="K128" s="2">
        <v>0</v>
      </c>
      <c r="L128" s="2">
        <v>1650.0000000000002</v>
      </c>
      <c r="M128" s="2">
        <v>0</v>
      </c>
      <c r="N128" s="2">
        <f t="shared" si="14"/>
        <v>23010</v>
      </c>
    </row>
    <row r="129" spans="2:14" ht="12.75">
      <c r="B129" s="1">
        <v>15117</v>
      </c>
      <c r="C129" s="7" t="s">
        <v>179</v>
      </c>
      <c r="D129" s="8">
        <v>0</v>
      </c>
      <c r="E129" s="8">
        <v>100000</v>
      </c>
      <c r="F129" s="8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f t="shared" si="14"/>
        <v>100000</v>
      </c>
    </row>
    <row r="130" spans="2:14" ht="12.75">
      <c r="B130" s="1">
        <v>15118</v>
      </c>
      <c r="C130" s="7" t="s">
        <v>180</v>
      </c>
      <c r="D130" s="4">
        <v>0</v>
      </c>
      <c r="E130" s="8">
        <v>50000</v>
      </c>
      <c r="F130" s="8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f t="shared" si="14"/>
        <v>50000</v>
      </c>
    </row>
    <row r="131" spans="2:14" ht="12.75">
      <c r="B131" s="1">
        <v>15119</v>
      </c>
      <c r="C131" s="7" t="s">
        <v>181</v>
      </c>
      <c r="D131" s="4">
        <v>0</v>
      </c>
      <c r="E131" s="8">
        <v>0</v>
      </c>
      <c r="F131" s="8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f t="shared" si="14"/>
        <v>0</v>
      </c>
    </row>
    <row r="132" spans="2:14" ht="12.75">
      <c r="B132" s="1">
        <v>15120</v>
      </c>
      <c r="C132" s="7" t="s">
        <v>182</v>
      </c>
      <c r="D132" s="4">
        <v>154000</v>
      </c>
      <c r="E132" s="8">
        <v>0</v>
      </c>
      <c r="F132" s="8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10000</v>
      </c>
      <c r="L132" s="2">
        <v>0</v>
      </c>
      <c r="M132" s="2">
        <v>234300.00000000003</v>
      </c>
      <c r="N132" s="2">
        <f t="shared" si="14"/>
        <v>398300</v>
      </c>
    </row>
    <row r="133" spans="2:14" ht="12.75">
      <c r="B133" s="1">
        <v>15121</v>
      </c>
      <c r="C133" s="7" t="s">
        <v>183</v>
      </c>
      <c r="D133" s="4">
        <v>0</v>
      </c>
      <c r="E133" s="8">
        <v>0</v>
      </c>
      <c r="F133" s="8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f t="shared" si="14"/>
        <v>0</v>
      </c>
    </row>
    <row r="134" spans="2:14" ht="12.75">
      <c r="B134" s="13">
        <v>15123</v>
      </c>
      <c r="C134" s="7" t="s">
        <v>184</v>
      </c>
      <c r="D134" s="4">
        <v>0</v>
      </c>
      <c r="E134" s="8">
        <v>0</v>
      </c>
      <c r="F134" s="8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f t="shared" si="14"/>
        <v>0</v>
      </c>
    </row>
    <row r="135" spans="2:14" ht="12.75">
      <c r="B135" s="1">
        <v>15124</v>
      </c>
      <c r="C135" s="7" t="s">
        <v>185</v>
      </c>
      <c r="D135" s="4">
        <v>16000</v>
      </c>
      <c r="E135" s="8">
        <v>15500</v>
      </c>
      <c r="F135" s="8">
        <v>187000</v>
      </c>
      <c r="G135" s="2">
        <v>15500</v>
      </c>
      <c r="H135" s="2">
        <v>15500</v>
      </c>
      <c r="I135" s="2">
        <v>15500</v>
      </c>
      <c r="J135" s="2">
        <v>15500</v>
      </c>
      <c r="K135" s="2">
        <v>0</v>
      </c>
      <c r="L135" s="2">
        <v>0</v>
      </c>
      <c r="M135" s="2">
        <v>0</v>
      </c>
      <c r="N135" s="2">
        <f t="shared" si="14"/>
        <v>280500</v>
      </c>
    </row>
    <row r="136" spans="2:14" ht="12.75">
      <c r="B136" s="1">
        <v>15125</v>
      </c>
      <c r="C136" s="7" t="s">
        <v>186</v>
      </c>
      <c r="D136" s="4">
        <v>0</v>
      </c>
      <c r="E136" s="8">
        <v>0</v>
      </c>
      <c r="F136" s="8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50000</v>
      </c>
      <c r="M136" s="2">
        <v>0</v>
      </c>
      <c r="N136" s="2">
        <f t="shared" si="14"/>
        <v>50000</v>
      </c>
    </row>
    <row r="137" spans="2:14" ht="24">
      <c r="B137" s="1">
        <v>15126</v>
      </c>
      <c r="C137" s="7" t="s">
        <v>187</v>
      </c>
      <c r="D137" s="4">
        <v>700000</v>
      </c>
      <c r="E137" s="8">
        <v>0</v>
      </c>
      <c r="F137" s="8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f t="shared" si="14"/>
        <v>700000</v>
      </c>
    </row>
    <row r="138" spans="2:14" ht="12.75">
      <c r="B138" s="1">
        <v>15127</v>
      </c>
      <c r="C138" s="7" t="s">
        <v>188</v>
      </c>
      <c r="D138" s="4">
        <v>0</v>
      </c>
      <c r="E138" s="8">
        <v>0</v>
      </c>
      <c r="F138" s="8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f t="shared" si="14"/>
        <v>0</v>
      </c>
    </row>
    <row r="139" spans="2:14" ht="12.75">
      <c r="B139" s="1">
        <v>15128</v>
      </c>
      <c r="C139" s="7" t="s">
        <v>189</v>
      </c>
      <c r="D139" s="4">
        <v>0</v>
      </c>
      <c r="E139" s="8">
        <v>0</v>
      </c>
      <c r="F139" s="8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33880</v>
      </c>
      <c r="N139" s="2">
        <f t="shared" si="14"/>
        <v>33880</v>
      </c>
    </row>
    <row r="140" spans="2:14" ht="24">
      <c r="B140" s="1">
        <v>15129</v>
      </c>
      <c r="C140" s="7" t="s">
        <v>190</v>
      </c>
      <c r="D140" s="4">
        <v>0</v>
      </c>
      <c r="E140" s="8">
        <v>200000</v>
      </c>
      <c r="F140" s="8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f t="shared" si="14"/>
        <v>200000</v>
      </c>
    </row>
    <row r="141" spans="2:14" ht="12.75">
      <c r="B141" s="1">
        <v>15130</v>
      </c>
      <c r="C141" s="7" t="s">
        <v>191</v>
      </c>
      <c r="D141" s="4">
        <v>2200</v>
      </c>
      <c r="E141" s="8">
        <v>2750</v>
      </c>
      <c r="F141" s="8">
        <v>11000</v>
      </c>
      <c r="G141" s="2">
        <v>3500</v>
      </c>
      <c r="H141" s="2">
        <v>3300.0000000000005</v>
      </c>
      <c r="I141" s="2">
        <v>5000</v>
      </c>
      <c r="J141" s="2">
        <v>2200</v>
      </c>
      <c r="K141" s="2">
        <v>1100</v>
      </c>
      <c r="L141" s="2">
        <v>7700.000000000001</v>
      </c>
      <c r="M141" s="2">
        <v>24200.000000000004</v>
      </c>
      <c r="N141" s="2">
        <f t="shared" si="14"/>
        <v>62950</v>
      </c>
    </row>
    <row r="142" spans="2:14" ht="12.75">
      <c r="B142" s="1">
        <v>15131</v>
      </c>
      <c r="C142" s="7" t="s">
        <v>192</v>
      </c>
      <c r="D142" s="4">
        <v>0</v>
      </c>
      <c r="E142" s="8">
        <v>0</v>
      </c>
      <c r="F142" s="8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65000</v>
      </c>
      <c r="M142" s="2">
        <v>0</v>
      </c>
      <c r="N142" s="2">
        <f t="shared" si="14"/>
        <v>65000</v>
      </c>
    </row>
    <row r="143" spans="2:14" ht="12.75">
      <c r="B143" s="1">
        <v>15132</v>
      </c>
      <c r="C143" s="7" t="s">
        <v>193</v>
      </c>
      <c r="D143" s="4">
        <v>0</v>
      </c>
      <c r="E143" s="8">
        <v>0</v>
      </c>
      <c r="F143" s="8">
        <v>33000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f t="shared" si="14"/>
        <v>33000</v>
      </c>
    </row>
    <row r="144" spans="2:14" ht="12.75">
      <c r="B144" s="1">
        <v>15133</v>
      </c>
      <c r="C144" s="7" t="s">
        <v>194</v>
      </c>
      <c r="D144" s="4">
        <v>0</v>
      </c>
      <c r="E144" s="8">
        <v>0</v>
      </c>
      <c r="F144" s="8">
        <v>0</v>
      </c>
      <c r="G144" s="2">
        <v>0</v>
      </c>
      <c r="H144" s="2">
        <v>0</v>
      </c>
      <c r="I144" s="2">
        <v>70000</v>
      </c>
      <c r="J144" s="2">
        <v>0</v>
      </c>
      <c r="K144" s="2">
        <v>0</v>
      </c>
      <c r="L144" s="2">
        <v>0</v>
      </c>
      <c r="M144" s="2">
        <v>0</v>
      </c>
      <c r="N144" s="2">
        <f t="shared" si="14"/>
        <v>70000</v>
      </c>
    </row>
    <row r="145" spans="2:14" ht="12.75">
      <c r="B145" s="1">
        <v>15134</v>
      </c>
      <c r="C145" s="7" t="s">
        <v>195</v>
      </c>
      <c r="D145" s="4">
        <v>0</v>
      </c>
      <c r="E145" s="8">
        <v>25000</v>
      </c>
      <c r="F145" s="8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f t="shared" si="14"/>
        <v>25000</v>
      </c>
    </row>
    <row r="146" spans="2:14" ht="12.75">
      <c r="B146" s="1">
        <v>15135</v>
      </c>
      <c r="C146" s="7" t="s">
        <v>196</v>
      </c>
      <c r="D146" s="4">
        <v>0</v>
      </c>
      <c r="E146" s="8">
        <v>0</v>
      </c>
      <c r="F146" s="8">
        <v>0</v>
      </c>
      <c r="G146" s="2">
        <v>0</v>
      </c>
      <c r="H146" s="2">
        <v>0</v>
      </c>
      <c r="I146" s="2">
        <v>49500.00000000001</v>
      </c>
      <c r="J146" s="2">
        <v>0</v>
      </c>
      <c r="K146" s="2">
        <v>0</v>
      </c>
      <c r="L146" s="2">
        <v>0</v>
      </c>
      <c r="M146" s="2">
        <v>0</v>
      </c>
      <c r="N146" s="2">
        <f t="shared" si="14"/>
        <v>49500.00000000001</v>
      </c>
    </row>
    <row r="147" spans="2:14" ht="12.75">
      <c r="B147" s="1">
        <v>15136</v>
      </c>
      <c r="C147" s="7" t="s">
        <v>197</v>
      </c>
      <c r="D147" s="4">
        <v>0</v>
      </c>
      <c r="E147" s="8">
        <v>0</v>
      </c>
      <c r="F147" s="8">
        <v>0</v>
      </c>
      <c r="G147" s="2">
        <v>0</v>
      </c>
      <c r="H147" s="2">
        <v>0</v>
      </c>
      <c r="I147" s="2">
        <v>88000</v>
      </c>
      <c r="J147" s="2">
        <v>0</v>
      </c>
      <c r="K147" s="2">
        <v>0</v>
      </c>
      <c r="L147" s="2">
        <v>0</v>
      </c>
      <c r="M147" s="2">
        <v>0</v>
      </c>
      <c r="N147" s="2">
        <f t="shared" si="14"/>
        <v>88000</v>
      </c>
    </row>
    <row r="148" spans="2:14" ht="12.75">
      <c r="B148" s="1">
        <v>15137</v>
      </c>
      <c r="C148" s="7" t="s">
        <v>198</v>
      </c>
      <c r="D148" s="4">
        <v>0</v>
      </c>
      <c r="E148" s="8">
        <v>0</v>
      </c>
      <c r="F148" s="8">
        <v>0</v>
      </c>
      <c r="G148" s="2">
        <v>0</v>
      </c>
      <c r="H148" s="2">
        <v>0</v>
      </c>
      <c r="I148" s="2">
        <v>22000</v>
      </c>
      <c r="J148" s="2">
        <v>0</v>
      </c>
      <c r="K148" s="2">
        <v>0</v>
      </c>
      <c r="L148" s="2">
        <v>0</v>
      </c>
      <c r="M148" s="2">
        <v>0</v>
      </c>
      <c r="N148" s="2">
        <f t="shared" si="14"/>
        <v>22000</v>
      </c>
    </row>
    <row r="149" spans="2:14" ht="12.75">
      <c r="B149" s="1">
        <v>15138</v>
      </c>
      <c r="C149" s="7" t="s">
        <v>199</v>
      </c>
      <c r="D149" s="4">
        <v>0</v>
      </c>
      <c r="E149" s="8">
        <v>0</v>
      </c>
      <c r="F149" s="8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50000</v>
      </c>
      <c r="N149" s="2">
        <f t="shared" si="14"/>
        <v>50000</v>
      </c>
    </row>
    <row r="150" spans="2:14" ht="12.75">
      <c r="B150" s="1">
        <v>15139</v>
      </c>
      <c r="C150" s="7" t="s">
        <v>200</v>
      </c>
      <c r="D150" s="4">
        <v>0</v>
      </c>
      <c r="E150" s="8">
        <v>0</v>
      </c>
      <c r="F150" s="8">
        <v>330000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f t="shared" si="14"/>
        <v>330000</v>
      </c>
    </row>
    <row r="151" spans="2:14" ht="12.75">
      <c r="B151" s="1">
        <v>15140</v>
      </c>
      <c r="C151" s="7" t="s">
        <v>201</v>
      </c>
      <c r="D151" s="4">
        <v>0</v>
      </c>
      <c r="E151" s="8">
        <v>0</v>
      </c>
      <c r="F151" s="8">
        <v>10000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f t="shared" si="14"/>
        <v>10000</v>
      </c>
    </row>
    <row r="152" spans="2:14" ht="12.75">
      <c r="B152" s="1">
        <v>15141</v>
      </c>
      <c r="C152" s="7" t="s">
        <v>202</v>
      </c>
      <c r="D152" s="4">
        <v>1350000</v>
      </c>
      <c r="E152" s="8">
        <v>0</v>
      </c>
      <c r="F152" s="8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f t="shared" si="14"/>
        <v>1350000</v>
      </c>
    </row>
    <row r="153" spans="2:14" ht="12.75">
      <c r="B153" s="1">
        <v>15142</v>
      </c>
      <c r="C153" s="7" t="s">
        <v>203</v>
      </c>
      <c r="D153" s="4">
        <v>3000</v>
      </c>
      <c r="E153" s="8">
        <v>3000</v>
      </c>
      <c r="F153" s="8">
        <v>3000</v>
      </c>
      <c r="G153" s="2">
        <v>3000</v>
      </c>
      <c r="H153" s="2">
        <v>3000</v>
      </c>
      <c r="I153" s="2">
        <v>3000</v>
      </c>
      <c r="J153" s="2">
        <v>3000</v>
      </c>
      <c r="K153" s="2">
        <v>0</v>
      </c>
      <c r="L153" s="2">
        <v>3000</v>
      </c>
      <c r="M153" s="2">
        <v>0</v>
      </c>
      <c r="N153" s="2">
        <f t="shared" si="14"/>
        <v>24000</v>
      </c>
    </row>
    <row r="154" spans="2:14" ht="12.75">
      <c r="B154" s="1">
        <v>15144</v>
      </c>
      <c r="C154" s="7" t="s">
        <v>204</v>
      </c>
      <c r="D154" s="4">
        <v>0</v>
      </c>
      <c r="E154" s="8">
        <v>0</v>
      </c>
      <c r="F154" s="8">
        <v>40000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f t="shared" si="14"/>
        <v>40000</v>
      </c>
    </row>
    <row r="155" spans="2:14" ht="12.75">
      <c r="B155" s="1">
        <v>15145</v>
      </c>
      <c r="C155" s="7" t="s">
        <v>205</v>
      </c>
      <c r="D155" s="4">
        <v>0</v>
      </c>
      <c r="E155" s="8">
        <v>0</v>
      </c>
      <c r="F155" s="8">
        <v>15000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f t="shared" si="14"/>
        <v>15000</v>
      </c>
    </row>
    <row r="156" spans="2:14" ht="12.75">
      <c r="B156" s="1">
        <v>15146</v>
      </c>
      <c r="C156" s="7" t="s">
        <v>206</v>
      </c>
      <c r="D156" s="4">
        <v>110000.00000000001</v>
      </c>
      <c r="E156" s="8">
        <v>0</v>
      </c>
      <c r="F156" s="8">
        <v>200000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f t="shared" si="14"/>
        <v>310000</v>
      </c>
    </row>
    <row r="157" spans="2:14" ht="12.75">
      <c r="B157" s="1">
        <v>15147</v>
      </c>
      <c r="C157" s="7" t="s">
        <v>207</v>
      </c>
      <c r="D157" s="4">
        <v>25000</v>
      </c>
      <c r="E157" s="8">
        <v>0</v>
      </c>
      <c r="F157" s="8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f t="shared" si="14"/>
        <v>25000</v>
      </c>
    </row>
    <row r="158" spans="2:14" ht="12.75">
      <c r="B158" s="1">
        <v>15148</v>
      </c>
      <c r="C158" s="7" t="s">
        <v>208</v>
      </c>
      <c r="D158" s="4">
        <v>0</v>
      </c>
      <c r="E158" s="8">
        <v>0</v>
      </c>
      <c r="F158" s="8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f t="shared" si="14"/>
        <v>0</v>
      </c>
    </row>
    <row r="159" spans="2:14" ht="12.75">
      <c r="B159" s="1">
        <v>15149</v>
      </c>
      <c r="C159" s="7" t="s">
        <v>209</v>
      </c>
      <c r="D159" s="4">
        <v>0</v>
      </c>
      <c r="E159" s="8">
        <v>0</v>
      </c>
      <c r="F159" s="8">
        <v>0</v>
      </c>
      <c r="G159" s="2">
        <v>0</v>
      </c>
      <c r="H159" s="2">
        <v>0</v>
      </c>
      <c r="I159" s="2">
        <v>44000</v>
      </c>
      <c r="J159" s="2">
        <v>0</v>
      </c>
      <c r="K159" s="2">
        <v>0</v>
      </c>
      <c r="L159" s="2">
        <v>0</v>
      </c>
      <c r="M159" s="2">
        <v>0</v>
      </c>
      <c r="N159" s="2">
        <f t="shared" si="14"/>
        <v>44000</v>
      </c>
    </row>
    <row r="160" spans="2:14" ht="12.75">
      <c r="B160" s="1">
        <v>15150</v>
      </c>
      <c r="C160" s="7" t="s">
        <v>210</v>
      </c>
      <c r="D160" s="4">
        <v>0</v>
      </c>
      <c r="E160" s="8">
        <v>0</v>
      </c>
      <c r="F160" s="8">
        <v>400000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f t="shared" si="14"/>
        <v>400000</v>
      </c>
    </row>
    <row r="161" spans="2:14" ht="12.75">
      <c r="B161" s="1">
        <v>15151</v>
      </c>
      <c r="C161" s="7" t="s">
        <v>211</v>
      </c>
      <c r="D161" s="4">
        <v>220000</v>
      </c>
      <c r="E161" s="8">
        <v>80000</v>
      </c>
      <c r="F161" s="8">
        <v>100000</v>
      </c>
      <c r="G161" s="2">
        <v>182000</v>
      </c>
      <c r="H161" s="2">
        <v>85000</v>
      </c>
      <c r="I161" s="2">
        <v>75000</v>
      </c>
      <c r="J161" s="2">
        <v>50000</v>
      </c>
      <c r="K161" s="2">
        <v>50000</v>
      </c>
      <c r="L161" s="2">
        <v>340000</v>
      </c>
      <c r="M161" s="2">
        <v>2200</v>
      </c>
      <c r="N161" s="2">
        <f t="shared" si="14"/>
        <v>1184200</v>
      </c>
    </row>
    <row r="162" spans="2:14" ht="12.75">
      <c r="B162" s="1">
        <v>15152</v>
      </c>
      <c r="C162" s="7" t="s">
        <v>212</v>
      </c>
      <c r="D162" s="4">
        <v>0</v>
      </c>
      <c r="E162" s="8">
        <v>0</v>
      </c>
      <c r="F162" s="8">
        <v>0</v>
      </c>
      <c r="G162" s="2">
        <v>0</v>
      </c>
      <c r="H162" s="2">
        <v>0</v>
      </c>
      <c r="I162" s="2">
        <v>115000</v>
      </c>
      <c r="J162" s="2">
        <v>0</v>
      </c>
      <c r="K162" s="2">
        <v>0</v>
      </c>
      <c r="L162" s="2">
        <v>0</v>
      </c>
      <c r="M162" s="2">
        <v>0</v>
      </c>
      <c r="N162" s="2">
        <f t="shared" si="14"/>
        <v>115000</v>
      </c>
    </row>
    <row r="163" spans="2:14" ht="12.75">
      <c r="B163" s="1">
        <v>15153</v>
      </c>
      <c r="C163" s="7" t="s">
        <v>213</v>
      </c>
      <c r="D163" s="4">
        <v>0</v>
      </c>
      <c r="E163" s="8">
        <v>0</v>
      </c>
      <c r="F163" s="8">
        <v>0</v>
      </c>
      <c r="G163" s="2">
        <v>0</v>
      </c>
      <c r="H163" s="2">
        <v>0</v>
      </c>
      <c r="I163" s="2">
        <v>320000</v>
      </c>
      <c r="J163" s="2">
        <v>0</v>
      </c>
      <c r="K163" s="2">
        <v>0</v>
      </c>
      <c r="L163" s="2">
        <v>0</v>
      </c>
      <c r="M163" s="2">
        <v>0</v>
      </c>
      <c r="N163" s="2">
        <f t="shared" si="14"/>
        <v>320000</v>
      </c>
    </row>
    <row r="164" spans="2:14" ht="12.75">
      <c r="B164" s="1">
        <v>15154</v>
      </c>
      <c r="C164" s="7" t="s">
        <v>214</v>
      </c>
      <c r="D164" s="4">
        <v>0</v>
      </c>
      <c r="E164" s="8">
        <v>735000</v>
      </c>
      <c r="F164" s="8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f t="shared" si="14"/>
        <v>735000</v>
      </c>
    </row>
    <row r="165" spans="2:14" ht="12.75">
      <c r="B165" s="13">
        <v>15155</v>
      </c>
      <c r="C165" s="7" t="s">
        <v>215</v>
      </c>
      <c r="D165" s="4">
        <v>0</v>
      </c>
      <c r="E165" s="8">
        <v>0</v>
      </c>
      <c r="F165" s="8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f t="shared" si="14"/>
        <v>0</v>
      </c>
    </row>
    <row r="166" spans="2:14" ht="12.75">
      <c r="B166" s="13">
        <v>15156</v>
      </c>
      <c r="C166" s="7" t="s">
        <v>216</v>
      </c>
      <c r="D166" s="4">
        <v>0</v>
      </c>
      <c r="E166" s="8">
        <v>0</v>
      </c>
      <c r="F166" s="8">
        <v>0</v>
      </c>
      <c r="G166" s="2">
        <v>0</v>
      </c>
      <c r="H166" s="2">
        <v>0</v>
      </c>
      <c r="I166" s="2">
        <v>40000</v>
      </c>
      <c r="J166" s="2">
        <v>0</v>
      </c>
      <c r="K166" s="2">
        <v>0</v>
      </c>
      <c r="L166" s="2">
        <v>0</v>
      </c>
      <c r="M166" s="2">
        <v>0</v>
      </c>
      <c r="N166" s="2">
        <f t="shared" si="14"/>
        <v>40000</v>
      </c>
    </row>
    <row r="167" spans="2:14" ht="12.75">
      <c r="B167" s="13">
        <v>15157</v>
      </c>
      <c r="C167" s="7" t="s">
        <v>217</v>
      </c>
      <c r="D167" s="4">
        <v>0</v>
      </c>
      <c r="E167" s="8">
        <v>0</v>
      </c>
      <c r="F167" s="8">
        <v>0</v>
      </c>
      <c r="G167" s="2">
        <v>0</v>
      </c>
      <c r="H167" s="2">
        <v>0</v>
      </c>
      <c r="I167" s="2">
        <v>3300.0000000000005</v>
      </c>
      <c r="J167" s="2">
        <v>0</v>
      </c>
      <c r="K167" s="2">
        <v>0</v>
      </c>
      <c r="L167" s="2">
        <v>0</v>
      </c>
      <c r="M167" s="2">
        <v>0</v>
      </c>
      <c r="N167" s="2">
        <f t="shared" si="14"/>
        <v>3300.0000000000005</v>
      </c>
    </row>
    <row r="168" spans="2:14" ht="12.75">
      <c r="B168" s="13">
        <v>15158</v>
      </c>
      <c r="C168" s="7" t="s">
        <v>218</v>
      </c>
      <c r="D168" s="4">
        <v>0</v>
      </c>
      <c r="E168" s="8">
        <v>0</v>
      </c>
      <c r="F168" s="8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f t="shared" si="14"/>
        <v>0</v>
      </c>
    </row>
    <row r="169" spans="2:14" ht="12.75">
      <c r="B169" s="13">
        <v>15159</v>
      </c>
      <c r="C169" s="7" t="s">
        <v>219</v>
      </c>
      <c r="D169" s="4">
        <v>0</v>
      </c>
      <c r="E169" s="8">
        <v>0</v>
      </c>
      <c r="F169" s="8">
        <v>0</v>
      </c>
      <c r="G169" s="2">
        <v>0</v>
      </c>
      <c r="H169" s="2">
        <v>6000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f t="shared" si="14"/>
        <v>6000</v>
      </c>
    </row>
    <row r="170" spans="2:14" ht="12.75">
      <c r="B170" s="13">
        <v>15160</v>
      </c>
      <c r="C170" s="7" t="s">
        <v>220</v>
      </c>
      <c r="D170" s="4">
        <v>0</v>
      </c>
      <c r="E170" s="8">
        <v>0</v>
      </c>
      <c r="F170" s="8">
        <v>0</v>
      </c>
      <c r="G170" s="2">
        <v>0</v>
      </c>
      <c r="H170" s="2">
        <v>6000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f t="shared" si="14"/>
        <v>6000</v>
      </c>
    </row>
    <row r="171" spans="2:14" ht="12.75">
      <c r="B171" s="13">
        <v>15161</v>
      </c>
      <c r="C171" s="7" t="s">
        <v>221</v>
      </c>
      <c r="D171" s="4">
        <v>0</v>
      </c>
      <c r="E171" s="8">
        <v>0</v>
      </c>
      <c r="F171" s="8">
        <v>0</v>
      </c>
      <c r="G171" s="2">
        <v>0</v>
      </c>
      <c r="H171" s="2">
        <v>13000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f t="shared" si="14"/>
        <v>13000</v>
      </c>
    </row>
    <row r="172" spans="2:14" ht="12.75">
      <c r="B172" s="1">
        <v>15162</v>
      </c>
      <c r="C172" s="7" t="s">
        <v>222</v>
      </c>
      <c r="D172" s="4">
        <v>60500.00000000001</v>
      </c>
      <c r="E172" s="8">
        <v>44000</v>
      </c>
      <c r="F172" s="8">
        <v>110000.00000000001</v>
      </c>
      <c r="G172" s="2">
        <v>33000</v>
      </c>
      <c r="H172" s="2">
        <v>16500</v>
      </c>
      <c r="I172" s="2">
        <v>82500</v>
      </c>
      <c r="J172" s="2">
        <v>55000</v>
      </c>
      <c r="K172" s="2">
        <v>5000</v>
      </c>
      <c r="L172" s="2">
        <v>11000</v>
      </c>
      <c r="M172" s="2">
        <v>4950</v>
      </c>
      <c r="N172" s="2">
        <f t="shared" si="14"/>
        <v>422450</v>
      </c>
    </row>
    <row r="173" spans="2:14" ht="12.75">
      <c r="B173" s="13">
        <v>15163</v>
      </c>
      <c r="C173" s="7" t="s">
        <v>223</v>
      </c>
      <c r="D173" s="4">
        <v>40000</v>
      </c>
      <c r="E173" s="8">
        <v>40000</v>
      </c>
      <c r="F173" s="8">
        <v>15000</v>
      </c>
      <c r="G173" s="2">
        <v>10000</v>
      </c>
      <c r="H173" s="2">
        <v>20000</v>
      </c>
      <c r="I173" s="2">
        <v>44000</v>
      </c>
      <c r="J173" s="2">
        <v>66000</v>
      </c>
      <c r="K173" s="2">
        <v>0</v>
      </c>
      <c r="L173" s="2">
        <v>30000</v>
      </c>
      <c r="M173" s="2">
        <v>0</v>
      </c>
      <c r="N173" s="2">
        <f t="shared" si="14"/>
        <v>265000</v>
      </c>
    </row>
    <row r="174" spans="2:14" ht="12.75">
      <c r="B174" s="13">
        <v>15164</v>
      </c>
      <c r="C174" s="7" t="s">
        <v>224</v>
      </c>
      <c r="D174" s="4">
        <v>0</v>
      </c>
      <c r="E174" s="8">
        <v>0</v>
      </c>
      <c r="F174" s="8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f t="shared" si="14"/>
        <v>0</v>
      </c>
    </row>
    <row r="175" spans="2:14" ht="12.75">
      <c r="B175" s="13">
        <v>15165</v>
      </c>
      <c r="C175" s="7" t="s">
        <v>225</v>
      </c>
      <c r="D175" s="11">
        <v>0</v>
      </c>
      <c r="E175" s="10">
        <v>0</v>
      </c>
      <c r="F175" s="10">
        <v>0</v>
      </c>
      <c r="G175" s="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2">
        <f t="shared" si="14"/>
        <v>0</v>
      </c>
    </row>
    <row r="176" spans="2:14" ht="12.75">
      <c r="B176" s="13">
        <v>15166</v>
      </c>
      <c r="C176" s="7" t="s">
        <v>226</v>
      </c>
      <c r="D176" s="11">
        <v>0</v>
      </c>
      <c r="E176" s="10">
        <v>0</v>
      </c>
      <c r="F176" s="10">
        <v>0</v>
      </c>
      <c r="G176" s="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2">
        <f t="shared" si="14"/>
        <v>0</v>
      </c>
    </row>
    <row r="177" spans="2:14" ht="12.75">
      <c r="B177" s="1">
        <v>15167</v>
      </c>
      <c r="C177" s="7" t="s">
        <v>227</v>
      </c>
      <c r="D177" s="11">
        <v>0</v>
      </c>
      <c r="E177" s="10">
        <v>0</v>
      </c>
      <c r="F177" s="10">
        <v>10000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2">
        <f t="shared" si="14"/>
        <v>10000</v>
      </c>
    </row>
    <row r="178" spans="2:14" ht="12.75">
      <c r="B178" s="1">
        <v>15168</v>
      </c>
      <c r="C178" s="7" t="s">
        <v>228</v>
      </c>
      <c r="D178" s="11">
        <v>0</v>
      </c>
      <c r="E178" s="10">
        <v>0</v>
      </c>
      <c r="F178" s="10">
        <v>600000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2">
        <f t="shared" si="14"/>
        <v>600000</v>
      </c>
    </row>
    <row r="179" spans="2:14" ht="12.75">
      <c r="B179" s="1">
        <v>15169</v>
      </c>
      <c r="C179" s="7" t="s">
        <v>229</v>
      </c>
      <c r="D179" s="11">
        <v>0</v>
      </c>
      <c r="E179" s="10">
        <v>0</v>
      </c>
      <c r="F179" s="10">
        <v>420000</v>
      </c>
      <c r="G179" s="12">
        <v>0</v>
      </c>
      <c r="H179" s="12">
        <v>0</v>
      </c>
      <c r="I179" s="12">
        <v>132000</v>
      </c>
      <c r="J179" s="12">
        <v>0</v>
      </c>
      <c r="K179" s="12">
        <v>0</v>
      </c>
      <c r="L179" s="12">
        <v>0</v>
      </c>
      <c r="M179" s="12">
        <v>4950</v>
      </c>
      <c r="N179" s="2">
        <f t="shared" si="14"/>
        <v>556950</v>
      </c>
    </row>
    <row r="180" spans="2:14" ht="12.75">
      <c r="B180" s="1">
        <v>15170</v>
      </c>
      <c r="C180" s="7" t="s">
        <v>230</v>
      </c>
      <c r="D180" s="11">
        <v>0</v>
      </c>
      <c r="E180" s="10">
        <v>0</v>
      </c>
      <c r="F180" s="10">
        <v>199999.68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3740.0000000000005</v>
      </c>
      <c r="N180" s="2">
        <f t="shared" si="14"/>
        <v>203739.68</v>
      </c>
    </row>
    <row r="181" spans="2:14" ht="12.75">
      <c r="B181" s="1">
        <v>15171</v>
      </c>
      <c r="C181" s="7" t="s">
        <v>231</v>
      </c>
      <c r="D181" s="11">
        <v>3000</v>
      </c>
      <c r="E181" s="10">
        <v>0</v>
      </c>
      <c r="F181" s="10">
        <v>3000</v>
      </c>
      <c r="G181" s="12">
        <v>0</v>
      </c>
      <c r="H181" s="12">
        <v>3000</v>
      </c>
      <c r="I181" s="12">
        <v>1500</v>
      </c>
      <c r="J181" s="12">
        <v>0</v>
      </c>
      <c r="K181" s="12">
        <v>0</v>
      </c>
      <c r="L181" s="12">
        <v>4500</v>
      </c>
      <c r="M181" s="12">
        <v>0</v>
      </c>
      <c r="N181" s="2">
        <f aca="true" t="shared" si="15" ref="N181:N218">SUM(D181:M181)</f>
        <v>15000</v>
      </c>
    </row>
    <row r="182" spans="2:14" ht="12.75">
      <c r="B182" s="1">
        <v>15172</v>
      </c>
      <c r="C182" s="7" t="s">
        <v>232</v>
      </c>
      <c r="D182" s="11">
        <v>0</v>
      </c>
      <c r="E182" s="10">
        <v>0</v>
      </c>
      <c r="F182" s="10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146300</v>
      </c>
      <c r="N182" s="2">
        <f t="shared" si="15"/>
        <v>146300</v>
      </c>
    </row>
    <row r="183" spans="2:14" ht="12.75">
      <c r="B183" s="1">
        <v>15173</v>
      </c>
      <c r="C183" s="7" t="s">
        <v>233</v>
      </c>
      <c r="D183" s="11">
        <v>0</v>
      </c>
      <c r="E183" s="10">
        <v>0</v>
      </c>
      <c r="F183" s="10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1100</v>
      </c>
      <c r="N183" s="2">
        <f t="shared" si="15"/>
        <v>1100</v>
      </c>
    </row>
    <row r="184" spans="2:14" ht="12.75">
      <c r="B184" s="1">
        <v>15174</v>
      </c>
      <c r="C184" s="7" t="s">
        <v>234</v>
      </c>
      <c r="D184" s="11">
        <v>0</v>
      </c>
      <c r="E184" s="10">
        <v>0</v>
      </c>
      <c r="F184" s="10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2">
        <f t="shared" si="15"/>
        <v>0</v>
      </c>
    </row>
    <row r="185" spans="2:14" ht="12.75">
      <c r="B185" s="1">
        <v>15175</v>
      </c>
      <c r="C185" s="7" t="s">
        <v>235</v>
      </c>
      <c r="D185" s="11">
        <v>0</v>
      </c>
      <c r="E185" s="10">
        <v>0</v>
      </c>
      <c r="F185" s="10">
        <v>0</v>
      </c>
      <c r="G185" s="12">
        <v>0</v>
      </c>
      <c r="H185" s="12">
        <v>0</v>
      </c>
      <c r="I185" s="12"/>
      <c r="J185" s="12"/>
      <c r="K185" s="12"/>
      <c r="L185" s="12"/>
      <c r="M185" s="12"/>
      <c r="N185" s="2">
        <f t="shared" si="15"/>
        <v>0</v>
      </c>
    </row>
    <row r="186" spans="2:14" ht="12.75">
      <c r="B186" s="13">
        <v>15176</v>
      </c>
      <c r="C186" s="7" t="s">
        <v>236</v>
      </c>
      <c r="D186" s="11">
        <v>0</v>
      </c>
      <c r="E186" s="10">
        <v>0</v>
      </c>
      <c r="F186" s="10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11000</v>
      </c>
      <c r="M186" s="12">
        <v>0</v>
      </c>
      <c r="N186" s="2">
        <f t="shared" si="15"/>
        <v>11000</v>
      </c>
    </row>
    <row r="187" spans="2:14" ht="12.75">
      <c r="B187" s="13">
        <v>15177</v>
      </c>
      <c r="C187" s="7" t="s">
        <v>237</v>
      </c>
      <c r="D187" s="11">
        <v>50000</v>
      </c>
      <c r="E187" s="10">
        <v>0</v>
      </c>
      <c r="F187" s="10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2">
        <f t="shared" si="15"/>
        <v>50000</v>
      </c>
    </row>
    <row r="188" spans="2:14" ht="12.75">
      <c r="B188" s="13">
        <v>15178</v>
      </c>
      <c r="C188" s="7" t="s">
        <v>238</v>
      </c>
      <c r="D188" s="11">
        <v>0</v>
      </c>
      <c r="E188" s="10">
        <v>0</v>
      </c>
      <c r="F188" s="10">
        <v>50000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2">
        <f t="shared" si="15"/>
        <v>50000</v>
      </c>
    </row>
    <row r="189" spans="2:14" ht="12.75">
      <c r="B189" s="13">
        <v>15179</v>
      </c>
      <c r="C189" s="7" t="s">
        <v>239</v>
      </c>
      <c r="D189" s="11">
        <v>0</v>
      </c>
      <c r="E189" s="10">
        <v>0</v>
      </c>
      <c r="F189" s="10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40000</v>
      </c>
      <c r="N189" s="2">
        <f t="shared" si="15"/>
        <v>40000</v>
      </c>
    </row>
    <row r="190" spans="2:14" ht="12.75">
      <c r="B190" s="13">
        <v>15180</v>
      </c>
      <c r="C190" s="7" t="s">
        <v>240</v>
      </c>
      <c r="D190" s="11">
        <v>104500.00000000001</v>
      </c>
      <c r="E190" s="10">
        <v>35000</v>
      </c>
      <c r="F190" s="10">
        <v>750000</v>
      </c>
      <c r="G190" s="12">
        <v>90000</v>
      </c>
      <c r="H190" s="12">
        <v>60000</v>
      </c>
      <c r="I190" s="12">
        <v>300000</v>
      </c>
      <c r="J190" s="12">
        <v>45000</v>
      </c>
      <c r="K190" s="12">
        <v>660000</v>
      </c>
      <c r="L190" s="12">
        <v>220000</v>
      </c>
      <c r="M190" s="12">
        <v>77000</v>
      </c>
      <c r="N190" s="2">
        <f t="shared" si="15"/>
        <v>2341500</v>
      </c>
    </row>
    <row r="191" spans="2:14" ht="12.75">
      <c r="B191" s="13">
        <v>15181</v>
      </c>
      <c r="C191" s="7" t="s">
        <v>241</v>
      </c>
      <c r="D191" s="11">
        <v>0</v>
      </c>
      <c r="E191" s="10">
        <v>0</v>
      </c>
      <c r="F191" s="10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110000.00000000001</v>
      </c>
      <c r="L191" s="12">
        <v>0</v>
      </c>
      <c r="M191" s="12">
        <v>0</v>
      </c>
      <c r="N191" s="2">
        <f t="shared" si="15"/>
        <v>110000.00000000001</v>
      </c>
    </row>
    <row r="192" spans="2:14" ht="12.75">
      <c r="B192" s="13">
        <v>15182</v>
      </c>
      <c r="C192" s="7" t="s">
        <v>242</v>
      </c>
      <c r="D192" s="11">
        <v>0</v>
      </c>
      <c r="E192" s="10">
        <v>0</v>
      </c>
      <c r="F192" s="10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2">
        <f t="shared" si="15"/>
        <v>0</v>
      </c>
    </row>
    <row r="193" spans="2:14" ht="12.75">
      <c r="B193" s="13">
        <v>15183</v>
      </c>
      <c r="C193" s="7" t="s">
        <v>243</v>
      </c>
      <c r="D193" s="11">
        <v>0</v>
      </c>
      <c r="E193" s="10">
        <v>0</v>
      </c>
      <c r="F193" s="10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2">
        <f t="shared" si="15"/>
        <v>0</v>
      </c>
    </row>
    <row r="194" spans="2:14" ht="12.75">
      <c r="B194" s="13">
        <v>15184</v>
      </c>
      <c r="C194" s="7" t="s">
        <v>244</v>
      </c>
      <c r="D194" s="11">
        <v>0</v>
      </c>
      <c r="E194" s="10">
        <v>0</v>
      </c>
      <c r="F194" s="10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2">
        <f t="shared" si="15"/>
        <v>0</v>
      </c>
    </row>
    <row r="195" spans="2:14" ht="12.75">
      <c r="B195" s="13">
        <v>15185</v>
      </c>
      <c r="C195" s="7" t="s">
        <v>245</v>
      </c>
      <c r="D195" s="11">
        <v>0</v>
      </c>
      <c r="E195" s="10">
        <v>0</v>
      </c>
      <c r="F195" s="10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2">
        <f t="shared" si="15"/>
        <v>0</v>
      </c>
    </row>
    <row r="196" spans="2:14" ht="12.75">
      <c r="B196" s="13">
        <v>15186</v>
      </c>
      <c r="C196" s="7" t="s">
        <v>246</v>
      </c>
      <c r="D196" s="8">
        <v>0</v>
      </c>
      <c r="E196" s="8">
        <v>0</v>
      </c>
      <c r="F196" s="8">
        <v>0</v>
      </c>
      <c r="G196" s="2">
        <v>0</v>
      </c>
      <c r="H196" s="2">
        <v>0</v>
      </c>
      <c r="I196" s="12">
        <v>0</v>
      </c>
      <c r="J196" s="2">
        <v>0</v>
      </c>
      <c r="K196" s="2">
        <v>0</v>
      </c>
      <c r="L196" s="2">
        <v>0</v>
      </c>
      <c r="M196" s="2">
        <v>0</v>
      </c>
      <c r="N196" s="2">
        <f t="shared" si="15"/>
        <v>0</v>
      </c>
    </row>
    <row r="197" spans="2:14" ht="12.75">
      <c r="B197" s="13">
        <v>15187</v>
      </c>
      <c r="C197" s="7" t="s">
        <v>247</v>
      </c>
      <c r="D197" s="11">
        <v>0</v>
      </c>
      <c r="E197" s="10">
        <v>0</v>
      </c>
      <c r="F197" s="10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2">
        <f t="shared" si="15"/>
        <v>0</v>
      </c>
    </row>
    <row r="198" spans="2:14" ht="12.75">
      <c r="B198" s="13">
        <v>15188</v>
      </c>
      <c r="C198" s="7" t="s">
        <v>248</v>
      </c>
      <c r="D198" s="11">
        <v>0</v>
      </c>
      <c r="E198" s="10">
        <v>0</v>
      </c>
      <c r="F198" s="10">
        <v>0</v>
      </c>
      <c r="G198" s="12">
        <v>0</v>
      </c>
      <c r="H198" s="12">
        <v>0</v>
      </c>
      <c r="I198" s="12">
        <v>100000</v>
      </c>
      <c r="J198" s="12">
        <v>0</v>
      </c>
      <c r="K198" s="12">
        <v>0</v>
      </c>
      <c r="L198" s="12">
        <v>0</v>
      </c>
      <c r="M198" s="12">
        <v>0</v>
      </c>
      <c r="N198" s="2">
        <f t="shared" si="15"/>
        <v>100000</v>
      </c>
    </row>
    <row r="199" spans="2:14" ht="12.75">
      <c r="B199" s="13">
        <v>15189</v>
      </c>
      <c r="C199" s="7" t="s">
        <v>249</v>
      </c>
      <c r="D199" s="11">
        <v>0</v>
      </c>
      <c r="E199" s="10">
        <v>0</v>
      </c>
      <c r="F199" s="10">
        <v>0</v>
      </c>
      <c r="G199" s="12">
        <v>0</v>
      </c>
      <c r="H199" s="12">
        <v>0</v>
      </c>
      <c r="I199" s="12">
        <v>220000.00000000003</v>
      </c>
      <c r="J199" s="12">
        <v>0</v>
      </c>
      <c r="K199" s="12">
        <v>0</v>
      </c>
      <c r="L199" s="12">
        <v>0</v>
      </c>
      <c r="M199" s="12">
        <v>0</v>
      </c>
      <c r="N199" s="2">
        <f t="shared" si="15"/>
        <v>220000.00000000003</v>
      </c>
    </row>
    <row r="200" spans="2:14" ht="12.75">
      <c r="B200" s="13">
        <v>15190</v>
      </c>
      <c r="C200" s="7" t="s">
        <v>250</v>
      </c>
      <c r="D200" s="11">
        <v>0</v>
      </c>
      <c r="E200" s="10">
        <v>0</v>
      </c>
      <c r="F200" s="10">
        <v>0</v>
      </c>
      <c r="G200" s="12">
        <v>0</v>
      </c>
      <c r="H200" s="12">
        <v>0</v>
      </c>
      <c r="I200" s="12">
        <v>82500</v>
      </c>
      <c r="J200" s="12">
        <v>50000</v>
      </c>
      <c r="K200" s="12">
        <v>0</v>
      </c>
      <c r="L200" s="12">
        <v>0</v>
      </c>
      <c r="M200" s="12">
        <v>0</v>
      </c>
      <c r="N200" s="2">
        <f t="shared" si="15"/>
        <v>132500</v>
      </c>
    </row>
    <row r="201" spans="2:14" ht="12.75">
      <c r="B201" s="13">
        <v>15191</v>
      </c>
      <c r="C201" s="7" t="s">
        <v>251</v>
      </c>
      <c r="D201" s="11">
        <v>0</v>
      </c>
      <c r="E201" s="10">
        <v>0</v>
      </c>
      <c r="F201" s="10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2">
        <f t="shared" si="15"/>
        <v>0</v>
      </c>
    </row>
    <row r="202" spans="2:14" ht="12.75">
      <c r="B202" s="13">
        <v>15192</v>
      </c>
      <c r="C202" s="7" t="s">
        <v>252</v>
      </c>
      <c r="D202" s="11">
        <v>0</v>
      </c>
      <c r="E202" s="10">
        <v>0</v>
      </c>
      <c r="F202" s="10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70000</v>
      </c>
      <c r="M202" s="12">
        <v>0</v>
      </c>
      <c r="N202" s="2">
        <f t="shared" si="15"/>
        <v>70000</v>
      </c>
    </row>
    <row r="203" spans="2:14" ht="12.75">
      <c r="B203" s="13">
        <v>15193</v>
      </c>
      <c r="C203" s="7" t="s">
        <v>253</v>
      </c>
      <c r="D203" s="11">
        <v>0</v>
      </c>
      <c r="E203" s="10">
        <v>0</v>
      </c>
      <c r="F203" s="10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5500</v>
      </c>
      <c r="N203" s="2">
        <f t="shared" si="15"/>
        <v>5500</v>
      </c>
    </row>
    <row r="204" spans="2:14" ht="12.75">
      <c r="B204" s="13">
        <v>15195</v>
      </c>
      <c r="C204" s="7" t="s">
        <v>254</v>
      </c>
      <c r="D204" s="11">
        <v>0</v>
      </c>
      <c r="E204" s="10">
        <v>0</v>
      </c>
      <c r="F204" s="10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2">
        <f t="shared" si="15"/>
        <v>0</v>
      </c>
    </row>
    <row r="205" spans="2:14" ht="12.75">
      <c r="B205" s="13">
        <v>15196</v>
      </c>
      <c r="C205" s="7" t="s">
        <v>255</v>
      </c>
      <c r="D205" s="11">
        <v>0</v>
      </c>
      <c r="E205" s="10">
        <v>0</v>
      </c>
      <c r="F205" s="10">
        <v>0</v>
      </c>
      <c r="G205" s="12">
        <v>0</v>
      </c>
      <c r="H205" s="12">
        <v>0</v>
      </c>
      <c r="I205" s="12">
        <v>0</v>
      </c>
      <c r="J205" s="12">
        <v>0</v>
      </c>
      <c r="K205" s="12"/>
      <c r="L205" s="12">
        <v>0</v>
      </c>
      <c r="M205" s="12">
        <v>0</v>
      </c>
      <c r="N205" s="2">
        <f t="shared" si="15"/>
        <v>0</v>
      </c>
    </row>
    <row r="206" spans="2:14" ht="12.75">
      <c r="B206" s="13">
        <v>15197</v>
      </c>
      <c r="C206" s="7" t="s">
        <v>256</v>
      </c>
      <c r="D206" s="8">
        <v>0</v>
      </c>
      <c r="E206" s="8">
        <v>88000</v>
      </c>
      <c r="F206" s="8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f t="shared" si="15"/>
        <v>88000</v>
      </c>
    </row>
    <row r="207" spans="2:14" ht="24">
      <c r="B207" s="13">
        <v>15198</v>
      </c>
      <c r="C207" s="66" t="s">
        <v>257</v>
      </c>
      <c r="D207" s="67">
        <v>0</v>
      </c>
      <c r="E207" s="68">
        <v>0</v>
      </c>
      <c r="F207" s="10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f t="shared" si="15"/>
        <v>0</v>
      </c>
    </row>
    <row r="208" spans="2:14" ht="12.75">
      <c r="B208" s="13">
        <v>15199</v>
      </c>
      <c r="C208" s="66" t="s">
        <v>258</v>
      </c>
      <c r="D208" s="10">
        <v>0</v>
      </c>
      <c r="E208" s="11">
        <v>0</v>
      </c>
      <c r="F208" s="11">
        <v>400000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f t="shared" si="15"/>
        <v>400000</v>
      </c>
    </row>
    <row r="209" spans="2:14" ht="12.75">
      <c r="B209" s="13">
        <v>15200</v>
      </c>
      <c r="C209" s="66" t="s">
        <v>259</v>
      </c>
      <c r="D209" s="8">
        <v>0</v>
      </c>
      <c r="E209" s="4">
        <v>0</v>
      </c>
      <c r="F209" s="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f t="shared" si="15"/>
        <v>0</v>
      </c>
    </row>
    <row r="210" spans="2:14" ht="13.5" customHeight="1">
      <c r="B210" s="13">
        <v>15201</v>
      </c>
      <c r="C210" s="66" t="s">
        <v>260</v>
      </c>
      <c r="D210" s="8">
        <v>0</v>
      </c>
      <c r="E210" s="4">
        <v>0</v>
      </c>
      <c r="F210" s="4">
        <v>0</v>
      </c>
      <c r="G210" s="14">
        <v>0</v>
      </c>
      <c r="H210" s="14">
        <v>0</v>
      </c>
      <c r="I210" s="14">
        <v>220000.00000000003</v>
      </c>
      <c r="J210" s="14">
        <v>0</v>
      </c>
      <c r="K210" s="14">
        <v>0</v>
      </c>
      <c r="L210" s="14">
        <v>0</v>
      </c>
      <c r="M210" s="14">
        <v>0</v>
      </c>
      <c r="N210" s="14">
        <f t="shared" si="15"/>
        <v>220000.00000000003</v>
      </c>
    </row>
    <row r="211" spans="2:14" ht="12.75">
      <c r="B211" s="13">
        <v>15202</v>
      </c>
      <c r="C211" s="66" t="s">
        <v>261</v>
      </c>
      <c r="D211" s="10">
        <v>0</v>
      </c>
      <c r="E211" s="11">
        <v>0</v>
      </c>
      <c r="F211" s="1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11000</v>
      </c>
      <c r="M211" s="41">
        <v>0</v>
      </c>
      <c r="N211" s="41">
        <f t="shared" si="15"/>
        <v>11000</v>
      </c>
    </row>
    <row r="212" spans="2:14" ht="12.75">
      <c r="B212" s="13">
        <v>15203</v>
      </c>
      <c r="C212" s="66" t="s">
        <v>262</v>
      </c>
      <c r="D212" s="10">
        <v>0</v>
      </c>
      <c r="E212" s="11">
        <v>0</v>
      </c>
      <c r="F212" s="11">
        <v>199999.68</v>
      </c>
      <c r="G212" s="41">
        <v>0</v>
      </c>
      <c r="H212" s="41"/>
      <c r="I212" s="41"/>
      <c r="J212" s="41">
        <v>0</v>
      </c>
      <c r="K212" s="41"/>
      <c r="L212" s="41">
        <v>0</v>
      </c>
      <c r="M212" s="41"/>
      <c r="N212" s="41">
        <f t="shared" si="15"/>
        <v>199999.68</v>
      </c>
    </row>
    <row r="213" spans="2:14" ht="12.75">
      <c r="B213" s="13">
        <v>15204</v>
      </c>
      <c r="C213" s="66" t="s">
        <v>263</v>
      </c>
      <c r="D213" s="10">
        <v>0</v>
      </c>
      <c r="E213" s="11">
        <v>0</v>
      </c>
      <c r="F213" s="11">
        <v>0</v>
      </c>
      <c r="G213" s="41">
        <v>0</v>
      </c>
      <c r="H213" s="41"/>
      <c r="I213" s="41"/>
      <c r="J213" s="41">
        <v>0</v>
      </c>
      <c r="K213" s="41"/>
      <c r="L213" s="41">
        <v>0</v>
      </c>
      <c r="M213" s="41"/>
      <c r="N213" s="41">
        <f t="shared" si="15"/>
        <v>0</v>
      </c>
    </row>
    <row r="214" spans="2:14" ht="24">
      <c r="B214" s="13">
        <v>15205</v>
      </c>
      <c r="C214" s="66" t="s">
        <v>264</v>
      </c>
      <c r="D214" s="10">
        <v>0</v>
      </c>
      <c r="E214" s="11">
        <v>0</v>
      </c>
      <c r="F214" s="11">
        <v>0</v>
      </c>
      <c r="G214" s="41">
        <v>0</v>
      </c>
      <c r="H214" s="41">
        <v>0</v>
      </c>
      <c r="I214" s="41">
        <v>220000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si="15"/>
        <v>220000</v>
      </c>
    </row>
    <row r="215" spans="2:14" ht="12.75">
      <c r="B215" s="13">
        <v>15206</v>
      </c>
      <c r="C215" s="69" t="s">
        <v>265</v>
      </c>
      <c r="D215" s="10">
        <v>0</v>
      </c>
      <c r="E215" s="11">
        <v>0</v>
      </c>
      <c r="F215" s="11">
        <v>0</v>
      </c>
      <c r="G215" s="41">
        <v>0</v>
      </c>
      <c r="H215" s="41"/>
      <c r="I215" s="41">
        <v>0</v>
      </c>
      <c r="J215" s="41">
        <v>0</v>
      </c>
      <c r="K215" s="41">
        <v>0</v>
      </c>
      <c r="L215" s="41">
        <v>0</v>
      </c>
      <c r="M215" s="41"/>
      <c r="N215" s="41">
        <f t="shared" si="15"/>
        <v>0</v>
      </c>
    </row>
    <row r="216" spans="2:14" ht="12.75">
      <c r="B216" s="13">
        <v>15207</v>
      </c>
      <c r="C216" s="69" t="s">
        <v>266</v>
      </c>
      <c r="D216" s="10">
        <v>0</v>
      </c>
      <c r="E216" s="11">
        <v>0</v>
      </c>
      <c r="F216" s="11">
        <v>0</v>
      </c>
      <c r="G216" s="41">
        <v>0</v>
      </c>
      <c r="H216" s="41"/>
      <c r="I216" s="41">
        <v>0</v>
      </c>
      <c r="J216" s="41">
        <v>0</v>
      </c>
      <c r="K216" s="41">
        <v>0</v>
      </c>
      <c r="L216" s="41">
        <v>0</v>
      </c>
      <c r="M216" s="41"/>
      <c r="N216" s="41">
        <f t="shared" si="15"/>
        <v>0</v>
      </c>
    </row>
    <row r="217" spans="2:14" ht="12.75">
      <c r="B217" s="13">
        <v>15208</v>
      </c>
      <c r="C217" s="70" t="s">
        <v>267</v>
      </c>
      <c r="D217" s="10">
        <v>0</v>
      </c>
      <c r="E217" s="11">
        <v>0</v>
      </c>
      <c r="F217" s="1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100000</v>
      </c>
      <c r="M217" s="41"/>
      <c r="N217" s="41">
        <f t="shared" si="15"/>
        <v>100000</v>
      </c>
    </row>
    <row r="218" spans="2:14" ht="13.5" thickBot="1">
      <c r="B218" s="13"/>
      <c r="C218" s="66"/>
      <c r="D218" s="5"/>
      <c r="E218" s="71">
        <v>0</v>
      </c>
      <c r="F218" s="71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f t="shared" si="15"/>
        <v>0</v>
      </c>
    </row>
    <row r="219" spans="2:14" s="35" customFormat="1" ht="12.75">
      <c r="B219" s="72" t="s">
        <v>268</v>
      </c>
      <c r="C219" s="36" t="s">
        <v>269</v>
      </c>
      <c r="D219" s="73">
        <f aca="true" t="shared" si="16" ref="D219:M219">SUM(D116:D218)</f>
        <v>3039000</v>
      </c>
      <c r="E219" s="73">
        <f t="shared" si="16"/>
        <v>1533010</v>
      </c>
      <c r="F219" s="73">
        <f t="shared" si="16"/>
        <v>4465799.359999999</v>
      </c>
      <c r="G219" s="73">
        <f t="shared" si="16"/>
        <v>408500</v>
      </c>
      <c r="H219" s="73">
        <f t="shared" si="16"/>
        <v>277800</v>
      </c>
      <c r="I219" s="73">
        <f t="shared" si="16"/>
        <v>2366250</v>
      </c>
      <c r="J219" s="73">
        <f t="shared" si="16"/>
        <v>344800</v>
      </c>
      <c r="K219" s="73">
        <f t="shared" si="16"/>
        <v>840000</v>
      </c>
      <c r="L219" s="73">
        <f t="shared" si="16"/>
        <v>1072650</v>
      </c>
      <c r="M219" s="73">
        <f t="shared" si="16"/>
        <v>633070</v>
      </c>
      <c r="N219" s="73">
        <f>SUM(N116:N218)</f>
        <v>14980879.36</v>
      </c>
    </row>
    <row r="220" spans="2:14" ht="12.75">
      <c r="B220" s="1"/>
      <c r="C220" s="27"/>
      <c r="D220" s="28"/>
      <c r="E220" s="29"/>
      <c r="F220" s="29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1"/>
      <c r="C221" s="3"/>
      <c r="D221" s="14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1">
        <v>16000</v>
      </c>
      <c r="C222" s="3" t="s">
        <v>270</v>
      </c>
      <c r="D222" s="14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1">
        <v>16201</v>
      </c>
      <c r="C223" s="3" t="s">
        <v>271</v>
      </c>
      <c r="D223" s="14">
        <v>0</v>
      </c>
      <c r="E223" s="2">
        <v>0</v>
      </c>
      <c r="F223" s="2">
        <v>220000.00000000003</v>
      </c>
      <c r="G223" s="2">
        <v>0</v>
      </c>
      <c r="H223" s="2">
        <v>0</v>
      </c>
      <c r="I223" s="2">
        <v>0</v>
      </c>
      <c r="J223" s="2">
        <v>0</v>
      </c>
      <c r="K223" s="2">
        <v>5500</v>
      </c>
      <c r="L223" s="2">
        <v>0</v>
      </c>
      <c r="M223" s="2">
        <v>15000</v>
      </c>
      <c r="N223" s="2">
        <f aca="true" t="shared" si="17" ref="N223:N231">SUM(D223:M223)</f>
        <v>240500.00000000003</v>
      </c>
    </row>
    <row r="224" spans="2:14" ht="12.75">
      <c r="B224" s="1">
        <v>16205</v>
      </c>
      <c r="C224" s="7" t="s">
        <v>272</v>
      </c>
      <c r="D224" s="4">
        <v>8800</v>
      </c>
      <c r="E224" s="8">
        <v>1100</v>
      </c>
      <c r="F224" s="2">
        <v>22000</v>
      </c>
      <c r="G224" s="2">
        <v>1100</v>
      </c>
      <c r="H224" s="2">
        <v>4400</v>
      </c>
      <c r="I224" s="2">
        <v>5500</v>
      </c>
      <c r="J224" s="2">
        <v>3300.0000000000005</v>
      </c>
      <c r="K224" s="2">
        <v>0</v>
      </c>
      <c r="L224" s="2">
        <v>0</v>
      </c>
      <c r="M224" s="2">
        <v>0</v>
      </c>
      <c r="N224" s="2">
        <f t="shared" si="17"/>
        <v>46200</v>
      </c>
    </row>
    <row r="225" spans="2:14" ht="12.75">
      <c r="B225" s="1">
        <v>16210</v>
      </c>
      <c r="C225" s="7" t="s">
        <v>273</v>
      </c>
      <c r="D225" s="4">
        <v>1800</v>
      </c>
      <c r="E225" s="8">
        <v>2123</v>
      </c>
      <c r="F225" s="2">
        <v>5000</v>
      </c>
      <c r="G225" s="2">
        <v>935.0000000000001</v>
      </c>
      <c r="H225" s="2">
        <v>2000</v>
      </c>
      <c r="I225" s="2">
        <v>1100</v>
      </c>
      <c r="J225" s="2">
        <v>1100</v>
      </c>
      <c r="K225" s="2">
        <v>0</v>
      </c>
      <c r="L225" s="2">
        <v>15000</v>
      </c>
      <c r="M225" s="2">
        <v>0</v>
      </c>
      <c r="N225" s="2">
        <f t="shared" si="17"/>
        <v>29058</v>
      </c>
    </row>
    <row r="226" spans="2:14" ht="12.75">
      <c r="B226" s="1">
        <v>16211</v>
      </c>
      <c r="C226" s="7" t="s">
        <v>274</v>
      </c>
      <c r="D226" s="4">
        <v>0</v>
      </c>
      <c r="E226" s="8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2000</v>
      </c>
      <c r="N226" s="2">
        <f t="shared" si="17"/>
        <v>2000</v>
      </c>
    </row>
    <row r="227" spans="2:14" ht="12.75">
      <c r="B227" s="1">
        <v>16215</v>
      </c>
      <c r="C227" s="7" t="s">
        <v>275</v>
      </c>
      <c r="D227" s="11">
        <v>5000</v>
      </c>
      <c r="E227" s="10">
        <v>0</v>
      </c>
      <c r="F227" s="10">
        <v>25000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2">
        <f t="shared" si="17"/>
        <v>30000</v>
      </c>
    </row>
    <row r="228" spans="2:14" ht="12.75">
      <c r="B228" s="1">
        <v>16220</v>
      </c>
      <c r="C228" s="7" t="s">
        <v>276</v>
      </c>
      <c r="D228" s="11">
        <v>0</v>
      </c>
      <c r="E228" s="10">
        <v>0</v>
      </c>
      <c r="F228" s="10">
        <v>5000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2">
        <f t="shared" si="17"/>
        <v>5000</v>
      </c>
    </row>
    <row r="229" spans="2:14" ht="12.75">
      <c r="B229" s="1">
        <v>16230</v>
      </c>
      <c r="C229" s="7" t="s">
        <v>277</v>
      </c>
      <c r="D229" s="11">
        <v>0</v>
      </c>
      <c r="E229" s="10">
        <v>0</v>
      </c>
      <c r="F229" s="10">
        <v>70000</v>
      </c>
      <c r="G229" s="12">
        <v>0</v>
      </c>
      <c r="H229" s="12">
        <v>0</v>
      </c>
      <c r="I229" s="2">
        <v>16500</v>
      </c>
      <c r="J229" s="12">
        <v>0</v>
      </c>
      <c r="K229" s="12">
        <v>0</v>
      </c>
      <c r="L229" s="12">
        <v>0</v>
      </c>
      <c r="M229" s="12">
        <v>0</v>
      </c>
      <c r="N229" s="2">
        <f t="shared" si="17"/>
        <v>86500</v>
      </c>
    </row>
    <row r="230" spans="2:14" ht="24">
      <c r="B230" s="1">
        <v>16231</v>
      </c>
      <c r="C230" s="7" t="s">
        <v>278</v>
      </c>
      <c r="D230" s="11">
        <v>0</v>
      </c>
      <c r="E230" s="10">
        <v>0</v>
      </c>
      <c r="F230" s="10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50000</v>
      </c>
      <c r="N230" s="2">
        <f t="shared" si="17"/>
        <v>50000</v>
      </c>
    </row>
    <row r="231" spans="2:14" ht="13.5" thickBot="1">
      <c r="B231" s="1">
        <v>16232</v>
      </c>
      <c r="C231" s="7" t="s">
        <v>279</v>
      </c>
      <c r="D231" s="11">
        <v>0</v>
      </c>
      <c r="E231" s="10">
        <v>0</v>
      </c>
      <c r="F231" s="5">
        <v>5000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f t="shared" si="17"/>
        <v>5000</v>
      </c>
    </row>
    <row r="232" spans="2:14" s="35" customFormat="1" ht="12.75">
      <c r="B232" s="32">
        <v>16290</v>
      </c>
      <c r="C232" s="36" t="s">
        <v>280</v>
      </c>
      <c r="D232" s="73">
        <f>SUM(D223:D231)</f>
        <v>15600</v>
      </c>
      <c r="E232" s="73">
        <f aca="true" t="shared" si="18" ref="E232:M232">SUM(E223:E231)</f>
        <v>3223</v>
      </c>
      <c r="F232" s="73">
        <f t="shared" si="18"/>
        <v>352000</v>
      </c>
      <c r="G232" s="73">
        <f t="shared" si="18"/>
        <v>2035</v>
      </c>
      <c r="H232" s="73">
        <f t="shared" si="18"/>
        <v>6400</v>
      </c>
      <c r="I232" s="73">
        <f t="shared" si="18"/>
        <v>23100</v>
      </c>
      <c r="J232" s="73">
        <f t="shared" si="18"/>
        <v>4400</v>
      </c>
      <c r="K232" s="73">
        <f t="shared" si="18"/>
        <v>5500</v>
      </c>
      <c r="L232" s="73">
        <f t="shared" si="18"/>
        <v>15000</v>
      </c>
      <c r="M232" s="73">
        <f t="shared" si="18"/>
        <v>67000</v>
      </c>
      <c r="N232" s="74">
        <f>SUM(N223:N231)</f>
        <v>494258</v>
      </c>
    </row>
    <row r="233" spans="2:14" ht="12.75">
      <c r="B233" s="1"/>
      <c r="C233" s="27"/>
      <c r="D233" s="28"/>
      <c r="E233" s="29"/>
      <c r="F233" s="2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1"/>
      <c r="C234" s="75"/>
      <c r="D234" s="28"/>
      <c r="E234" s="29"/>
      <c r="F234" s="2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1"/>
      <c r="C235" s="76" t="s">
        <v>281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">
        <v>10000</v>
      </c>
      <c r="L235" s="2">
        <v>0</v>
      </c>
      <c r="M235" s="2"/>
      <c r="N235" s="2">
        <f aca="true" t="shared" si="19" ref="N235:N241">SUM(D235:M235)</f>
        <v>10000</v>
      </c>
    </row>
    <row r="236" spans="2:14" ht="12.75">
      <c r="B236" s="1"/>
      <c r="C236" s="76" t="s">
        <v>282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">
        <v>0</v>
      </c>
      <c r="L236" s="2">
        <v>0</v>
      </c>
      <c r="M236" s="2"/>
      <c r="N236" s="2">
        <f t="shared" si="19"/>
        <v>0</v>
      </c>
    </row>
    <row r="237" spans="2:14" ht="12.75">
      <c r="B237" s="1"/>
      <c r="C237" s="76" t="s">
        <v>182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">
        <v>120000</v>
      </c>
      <c r="L237" s="2">
        <v>0</v>
      </c>
      <c r="M237" s="2"/>
      <c r="N237" s="2">
        <f t="shared" si="19"/>
        <v>120000</v>
      </c>
    </row>
    <row r="238" spans="2:14" ht="12.75">
      <c r="B238" s="1"/>
      <c r="C238" s="76" t="s">
        <v>283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">
        <v>3000</v>
      </c>
      <c r="L238" s="2">
        <v>0</v>
      </c>
      <c r="M238" s="2"/>
      <c r="N238" s="2">
        <f t="shared" si="19"/>
        <v>3000</v>
      </c>
    </row>
    <row r="239" spans="2:14" ht="12.75">
      <c r="B239" s="1"/>
      <c r="C239" s="76" t="s">
        <v>211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">
        <v>50000</v>
      </c>
      <c r="L239" s="2">
        <v>0</v>
      </c>
      <c r="M239" s="2"/>
      <c r="N239" s="2">
        <f t="shared" si="19"/>
        <v>50000</v>
      </c>
    </row>
    <row r="240" spans="2:14" ht="12.75">
      <c r="B240" s="1"/>
      <c r="C240" s="76" t="s">
        <v>284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">
        <v>60000</v>
      </c>
      <c r="L240" s="2">
        <v>0</v>
      </c>
      <c r="M240" s="2"/>
      <c r="N240" s="2">
        <f t="shared" si="19"/>
        <v>60000</v>
      </c>
    </row>
    <row r="241" spans="2:14" ht="13.5" thickBot="1">
      <c r="B241" s="1"/>
      <c r="C241" s="76" t="s">
        <v>230</v>
      </c>
      <c r="D241" s="77">
        <v>0</v>
      </c>
      <c r="E241" s="77">
        <v>0</v>
      </c>
      <c r="F241" s="77">
        <v>0</v>
      </c>
      <c r="G241" s="77">
        <v>0</v>
      </c>
      <c r="H241" s="77">
        <v>0</v>
      </c>
      <c r="I241" s="77">
        <v>0</v>
      </c>
      <c r="J241" s="77">
        <v>0</v>
      </c>
      <c r="K241" s="12">
        <v>199999.68</v>
      </c>
      <c r="L241" s="12">
        <v>0</v>
      </c>
      <c r="M241" s="12"/>
      <c r="N241" s="12">
        <f t="shared" si="19"/>
        <v>199999.68</v>
      </c>
    </row>
    <row r="242" spans="2:14" ht="12.75">
      <c r="B242" s="1"/>
      <c r="C242" s="75" t="s">
        <v>285</v>
      </c>
      <c r="D242" s="34">
        <f>SUM(D235:D241)</f>
        <v>0</v>
      </c>
      <c r="E242" s="78">
        <f aca="true" t="shared" si="20" ref="E242:M242">SUM(E235:E241)</f>
        <v>0</v>
      </c>
      <c r="F242" s="78">
        <f t="shared" si="20"/>
        <v>0</v>
      </c>
      <c r="G242" s="78">
        <f t="shared" si="20"/>
        <v>0</v>
      </c>
      <c r="H242" s="78">
        <f t="shared" si="20"/>
        <v>0</v>
      </c>
      <c r="I242" s="78">
        <f t="shared" si="20"/>
        <v>0</v>
      </c>
      <c r="J242" s="78">
        <f t="shared" si="20"/>
        <v>0</v>
      </c>
      <c r="K242" s="78">
        <f t="shared" si="20"/>
        <v>442999.68</v>
      </c>
      <c r="L242" s="78">
        <f t="shared" si="20"/>
        <v>0</v>
      </c>
      <c r="M242" s="78">
        <f t="shared" si="20"/>
        <v>0</v>
      </c>
      <c r="N242" s="78">
        <f>SUM(N235:N241)</f>
        <v>442999.68</v>
      </c>
    </row>
    <row r="243" spans="2:14" ht="12.75">
      <c r="B243" s="1"/>
      <c r="C243" s="76"/>
      <c r="D243" s="28"/>
      <c r="E243" s="29"/>
      <c r="F243" s="2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1"/>
      <c r="C244" s="75"/>
      <c r="D244" s="28"/>
      <c r="E244" s="29"/>
      <c r="F244" s="2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1"/>
      <c r="C245" s="76" t="s">
        <v>281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">
        <v>5000</v>
      </c>
      <c r="L245" s="2">
        <v>0</v>
      </c>
      <c r="M245" s="2"/>
      <c r="N245" s="2">
        <f aca="true" t="shared" si="21" ref="N245:N251">SUM(D245:M245)</f>
        <v>5000</v>
      </c>
    </row>
    <row r="246" spans="2:14" ht="12.75">
      <c r="B246" s="1"/>
      <c r="C246" s="76" t="s">
        <v>282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">
        <v>12000</v>
      </c>
      <c r="L246" s="2">
        <v>0</v>
      </c>
      <c r="M246" s="2"/>
      <c r="N246" s="2">
        <f t="shared" si="21"/>
        <v>12000</v>
      </c>
    </row>
    <row r="247" spans="2:14" ht="12.75">
      <c r="B247" s="1"/>
      <c r="C247" s="76" t="s">
        <v>182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">
        <v>80000</v>
      </c>
      <c r="L247" s="2">
        <v>0</v>
      </c>
      <c r="M247" s="2"/>
      <c r="N247" s="2">
        <f t="shared" si="21"/>
        <v>80000</v>
      </c>
    </row>
    <row r="248" spans="2:14" ht="12.75">
      <c r="B248" s="1"/>
      <c r="C248" s="76" t="s">
        <v>283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">
        <v>5000</v>
      </c>
      <c r="L248" s="2">
        <v>0</v>
      </c>
      <c r="M248" s="2"/>
      <c r="N248" s="2">
        <f t="shared" si="21"/>
        <v>5000</v>
      </c>
    </row>
    <row r="249" spans="2:14" ht="12.75">
      <c r="B249" s="1"/>
      <c r="C249" s="76" t="s">
        <v>211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">
        <v>20000</v>
      </c>
      <c r="L249" s="2">
        <v>0</v>
      </c>
      <c r="M249" s="2"/>
      <c r="N249" s="2">
        <f t="shared" si="21"/>
        <v>20000</v>
      </c>
    </row>
    <row r="250" spans="2:14" ht="12.75">
      <c r="B250" s="1"/>
      <c r="C250" s="76" t="s">
        <v>284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">
        <v>15000</v>
      </c>
      <c r="L250" s="2">
        <v>0</v>
      </c>
      <c r="M250" s="2"/>
      <c r="N250" s="2">
        <f t="shared" si="21"/>
        <v>15000</v>
      </c>
    </row>
    <row r="251" spans="2:14" ht="13.5" thickBot="1">
      <c r="B251" s="1"/>
      <c r="C251" s="76" t="s">
        <v>230</v>
      </c>
      <c r="D251" s="77">
        <v>0</v>
      </c>
      <c r="E251" s="77">
        <v>0</v>
      </c>
      <c r="F251" s="77">
        <v>0</v>
      </c>
      <c r="G251" s="77">
        <v>0</v>
      </c>
      <c r="H251" s="77">
        <v>0</v>
      </c>
      <c r="I251" s="77">
        <v>0</v>
      </c>
      <c r="J251" s="77">
        <v>0</v>
      </c>
      <c r="K251" s="2">
        <v>199999.68</v>
      </c>
      <c r="L251" s="12">
        <v>0</v>
      </c>
      <c r="M251" s="12"/>
      <c r="N251" s="12">
        <f t="shared" si="21"/>
        <v>199999.68</v>
      </c>
    </row>
    <row r="252" spans="2:14" ht="12.75">
      <c r="B252" s="1"/>
      <c r="C252" s="75" t="s">
        <v>286</v>
      </c>
      <c r="D252" s="34">
        <f>SUM(D245:D251)</f>
        <v>0</v>
      </c>
      <c r="E252" s="79">
        <f aca="true" t="shared" si="22" ref="E252:M252">SUM(E245:E251)</f>
        <v>0</v>
      </c>
      <c r="F252" s="79">
        <f t="shared" si="22"/>
        <v>0</v>
      </c>
      <c r="G252" s="80">
        <f t="shared" si="22"/>
        <v>0</v>
      </c>
      <c r="H252" s="80">
        <f t="shared" si="22"/>
        <v>0</v>
      </c>
      <c r="I252" s="80">
        <f t="shared" si="22"/>
        <v>0</v>
      </c>
      <c r="J252" s="80">
        <f t="shared" si="22"/>
        <v>0</v>
      </c>
      <c r="K252" s="42">
        <f t="shared" si="22"/>
        <v>336999.68</v>
      </c>
      <c r="L252" s="80">
        <f t="shared" si="22"/>
        <v>0</v>
      </c>
      <c r="M252" s="80">
        <f t="shared" si="22"/>
        <v>0</v>
      </c>
      <c r="N252" s="42">
        <f>SUM(N245:N251)</f>
        <v>336999.68</v>
      </c>
    </row>
    <row r="253" spans="2:14" ht="12.75">
      <c r="B253" s="1"/>
      <c r="C253" s="76"/>
      <c r="D253" s="28"/>
      <c r="E253" s="29"/>
      <c r="F253" s="2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1">
        <v>17000</v>
      </c>
      <c r="C254" s="3" t="s">
        <v>287</v>
      </c>
      <c r="D254" s="14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1">
        <v>17199</v>
      </c>
      <c r="C255" s="3" t="s">
        <v>288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2">
        <v>639773.3</v>
      </c>
      <c r="L255" s="14">
        <v>0</v>
      </c>
      <c r="M255" s="14">
        <v>0</v>
      </c>
      <c r="N255" s="2">
        <f aca="true" t="shared" si="23" ref="N255:N260">SUM(D255:M255)</f>
        <v>639773.3</v>
      </c>
    </row>
    <row r="256" spans="2:14" ht="12.75">
      <c r="B256" s="1">
        <v>17299</v>
      </c>
      <c r="C256" s="3" t="s">
        <v>289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2">
        <v>2378362</v>
      </c>
      <c r="L256" s="14">
        <v>0</v>
      </c>
      <c r="M256" s="14">
        <v>0</v>
      </c>
      <c r="N256" s="2">
        <f t="shared" si="23"/>
        <v>2378362</v>
      </c>
    </row>
    <row r="257" spans="2:14" ht="12.75">
      <c r="B257" s="1">
        <v>17399</v>
      </c>
      <c r="C257" s="3" t="s">
        <v>290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2">
        <v>1041925</v>
      </c>
      <c r="L257" s="14">
        <v>0</v>
      </c>
      <c r="M257" s="14">
        <v>0</v>
      </c>
      <c r="N257" s="2">
        <f t="shared" si="23"/>
        <v>1041925</v>
      </c>
    </row>
    <row r="258" spans="2:14" ht="12.75">
      <c r="B258" s="1">
        <v>17499</v>
      </c>
      <c r="C258" s="3" t="s">
        <v>291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2">
        <v>4016372</v>
      </c>
      <c r="L258" s="14">
        <v>0</v>
      </c>
      <c r="M258" s="14">
        <v>0</v>
      </c>
      <c r="N258" s="2">
        <f t="shared" si="23"/>
        <v>4016372</v>
      </c>
    </row>
    <row r="259" spans="2:14" ht="12.75">
      <c r="B259" s="1">
        <v>17599</v>
      </c>
      <c r="C259" s="3" t="s">
        <v>292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2">
        <v>876084</v>
      </c>
      <c r="L259" s="14">
        <v>0</v>
      </c>
      <c r="M259" s="14">
        <v>0</v>
      </c>
      <c r="N259" s="2">
        <f t="shared" si="23"/>
        <v>876084</v>
      </c>
    </row>
    <row r="260" spans="2:14" ht="13.5" thickBot="1">
      <c r="B260" s="1">
        <v>17699</v>
      </c>
      <c r="C260" s="3" t="s">
        <v>293</v>
      </c>
      <c r="D260" s="63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470794.05999999994</v>
      </c>
      <c r="L260" s="63">
        <v>0</v>
      </c>
      <c r="M260" s="63">
        <v>0</v>
      </c>
      <c r="N260" s="63">
        <f t="shared" si="23"/>
        <v>470794.05999999994</v>
      </c>
    </row>
    <row r="261" spans="2:14" s="35" customFormat="1" ht="12.75">
      <c r="B261" s="32"/>
      <c r="C261" s="36" t="s">
        <v>294</v>
      </c>
      <c r="D261" s="81">
        <f>SUM(D255:D260)</f>
        <v>0</v>
      </c>
      <c r="E261" s="81">
        <f aca="true" t="shared" si="24" ref="E261:M261">SUM(E255:E260)</f>
        <v>0</v>
      </c>
      <c r="F261" s="81">
        <f t="shared" si="24"/>
        <v>0</v>
      </c>
      <c r="G261" s="81">
        <f t="shared" si="24"/>
        <v>0</v>
      </c>
      <c r="H261" s="81">
        <f t="shared" si="24"/>
        <v>0</v>
      </c>
      <c r="I261" s="81">
        <f t="shared" si="24"/>
        <v>0</v>
      </c>
      <c r="J261" s="81">
        <f t="shared" si="24"/>
        <v>0</v>
      </c>
      <c r="K261" s="81">
        <f t="shared" si="24"/>
        <v>9423310.360000001</v>
      </c>
      <c r="L261" s="81">
        <f t="shared" si="24"/>
        <v>0</v>
      </c>
      <c r="M261" s="81">
        <f t="shared" si="24"/>
        <v>0</v>
      </c>
      <c r="N261" s="65">
        <f>SUM(N255:N260)</f>
        <v>9423310.360000001</v>
      </c>
    </row>
    <row r="262" spans="2:14" ht="12.75">
      <c r="B262" s="1"/>
      <c r="C262" s="27"/>
      <c r="D262" s="28"/>
      <c r="E262" s="29"/>
      <c r="F262" s="2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1"/>
      <c r="C263" s="27"/>
      <c r="D263" s="28"/>
      <c r="E263" s="29"/>
      <c r="F263" s="2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1"/>
      <c r="C264" s="27"/>
      <c r="D264" s="28"/>
      <c r="E264" s="29"/>
      <c r="F264" s="29"/>
      <c r="G264" s="2"/>
      <c r="H264" s="2"/>
      <c r="I264" s="2"/>
      <c r="J264" s="2"/>
      <c r="K264" s="2"/>
      <c r="L264" s="2"/>
      <c r="M264" s="2"/>
      <c r="N264" s="2"/>
    </row>
    <row r="265" spans="2:16" s="86" customFormat="1" ht="15">
      <c r="B265" s="82"/>
      <c r="C265" s="83" t="s">
        <v>295</v>
      </c>
      <c r="D265" s="84">
        <f>D95+D113+D219+D232+D261+D242+D252</f>
        <v>8357267.916943401</v>
      </c>
      <c r="E265" s="84">
        <f aca="true" t="shared" si="25" ref="E265:M265">E95+E113+E219+E232+E261+E242+E252</f>
        <v>5431865.981566668</v>
      </c>
      <c r="F265" s="84">
        <f>F95+F113+F219+F232+F261+F242+F252</f>
        <v>10680184.39065632</v>
      </c>
      <c r="G265" s="84">
        <f t="shared" si="25"/>
        <v>3413850.10763</v>
      </c>
      <c r="H265" s="84">
        <f t="shared" si="25"/>
        <v>2169139.52979</v>
      </c>
      <c r="I265" s="84">
        <f t="shared" si="25"/>
        <v>11288417.171796616</v>
      </c>
      <c r="J265" s="84">
        <f t="shared" si="25"/>
        <v>1572886.9462599999</v>
      </c>
      <c r="K265" s="84">
        <f t="shared" si="25"/>
        <v>14310141.5108</v>
      </c>
      <c r="L265" s="84">
        <f t="shared" si="25"/>
        <v>10637073.403951997</v>
      </c>
      <c r="M265" s="84">
        <f t="shared" si="25"/>
        <v>2907969.0632571992</v>
      </c>
      <c r="N265" s="84">
        <f>N95+N113+N219+N232+N261+N242+N252</f>
        <v>70768796.02265222</v>
      </c>
      <c r="O265" s="85">
        <v>60822479</v>
      </c>
      <c r="P265" s="56">
        <f>(N265-O265)/O265</f>
        <v>0.16353028002446635</v>
      </c>
    </row>
    <row r="266" spans="2:14" ht="12.75">
      <c r="B266" s="32"/>
      <c r="C266" s="36"/>
      <c r="D266" s="87"/>
      <c r="E266" s="88"/>
      <c r="F266" s="88"/>
      <c r="G266" s="2"/>
      <c r="H266" s="2"/>
      <c r="I266" s="2"/>
      <c r="J266" s="2"/>
      <c r="K266" s="2"/>
      <c r="L266" s="2"/>
      <c r="M266" s="2"/>
      <c r="N266" s="2"/>
    </row>
    <row r="267" spans="2:14" s="91" customFormat="1" ht="15">
      <c r="B267" s="89"/>
      <c r="C267" s="83" t="s">
        <v>296</v>
      </c>
      <c r="D267" s="90">
        <f>D72-D265</f>
        <v>81191564.0830566</v>
      </c>
      <c r="E267" s="90">
        <f aca="true" t="shared" si="26" ref="E267:M267">E72-E265</f>
        <v>-4396865.981566668</v>
      </c>
      <c r="F267" s="90">
        <f t="shared" si="26"/>
        <v>-10680184.39065632</v>
      </c>
      <c r="G267" s="90">
        <f t="shared" si="26"/>
        <v>-3413850.10763</v>
      </c>
      <c r="H267" s="90">
        <f t="shared" si="26"/>
        <v>-2169139.52979</v>
      </c>
      <c r="I267" s="90">
        <f t="shared" si="26"/>
        <v>-11288417.171796616</v>
      </c>
      <c r="J267" s="90">
        <f t="shared" si="26"/>
        <v>-1572886.9462599999</v>
      </c>
      <c r="K267" s="90">
        <f t="shared" si="26"/>
        <v>-14285141.5108</v>
      </c>
      <c r="L267" s="90">
        <f t="shared" si="26"/>
        <v>-3186073.403951997</v>
      </c>
      <c r="M267" s="90">
        <f t="shared" si="26"/>
        <v>-1591599.0632571992</v>
      </c>
      <c r="N267" s="90">
        <f>N72-N265</f>
        <v>28607405.977347776</v>
      </c>
    </row>
    <row r="268" spans="2:14" ht="12.75">
      <c r="B268" s="92"/>
      <c r="C268" s="27"/>
      <c r="D268" s="28"/>
      <c r="E268" s="29"/>
      <c r="F268" s="2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92"/>
      <c r="C269" s="27"/>
      <c r="D269" s="28"/>
      <c r="E269" s="29"/>
      <c r="F269" s="29"/>
      <c r="G269" s="2"/>
      <c r="H269" s="2"/>
      <c r="I269" s="2"/>
      <c r="J269" s="2"/>
      <c r="K269" s="2"/>
      <c r="L269" s="2"/>
      <c r="M269" s="2"/>
      <c r="N269" s="2"/>
    </row>
    <row r="270" spans="4:14" ht="12.75">
      <c r="D270" s="93"/>
      <c r="E270" s="93"/>
      <c r="F270" s="93"/>
      <c r="G270" s="94"/>
      <c r="H270" s="94"/>
      <c r="I270" s="94"/>
      <c r="J270" s="94"/>
      <c r="K270" s="94"/>
      <c r="L270" s="94"/>
      <c r="M270" s="94"/>
      <c r="N270" s="94"/>
    </row>
  </sheetData>
  <sheetProtection/>
  <mergeCells count="2">
    <mergeCell ref="B8:C8"/>
    <mergeCell ref="B75:C75"/>
  </mergeCells>
  <printOptions/>
  <pageMargins left="0" right="0" top="0.5905511811023623" bottom="0.1968503937007874" header="0.5118110236220472" footer="0.5118110236220472"/>
  <pageSetup fitToHeight="5" fitToWidth="1" horizontalDpi="300" verticalDpi="300" orientation="landscape" paperSize="9" scale="74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ndejager</dc:creator>
  <cp:keywords/>
  <dc:description/>
  <cp:lastModifiedBy>ndejager</cp:lastModifiedBy>
  <cp:lastPrinted>2009-05-25T09:49:11Z</cp:lastPrinted>
  <dcterms:created xsi:type="dcterms:W3CDTF">2009-03-17T08:12:08Z</dcterms:created>
  <dcterms:modified xsi:type="dcterms:W3CDTF">2009-06-05T07:40:46Z</dcterms:modified>
  <cp:category/>
  <cp:version/>
  <cp:contentType/>
  <cp:contentStatus/>
</cp:coreProperties>
</file>